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370"/>
  </bookViews>
  <sheets>
    <sheet name="points" sheetId="1" r:id="rId1"/>
    <sheet name="projection" sheetId="2" r:id="rId2"/>
    <sheet name="shapes" sheetId="3" r:id="rId3"/>
    <sheet name="Euler" sheetId="4" r:id="rId4"/>
    <sheet name="rotation" sheetId="5" r:id="rId5"/>
  </sheet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4">#REF!</definedName>
    <definedName name="_xlnm.Print_Area" localSheetId="2">#REF!</definedName>
    <definedName name="_xlnm.Sheet_Title" localSheetId="3">"Euler"</definedName>
    <definedName name="_xlnm.Sheet_Title" localSheetId="0">"points"</definedName>
    <definedName name="_xlnm.Sheet_Title" localSheetId="1">"projection"</definedName>
    <definedName name="_xlnm.Sheet_Title" localSheetId="4">"rotation"</definedName>
    <definedName name="_xlnm.Sheet_Title" localSheetId="2">"shapes"</definedName>
  </definedNames>
  <calcPr calcId="145621" iterate="1"/>
</workbook>
</file>

<file path=xl/calcChain.xml><?xml version="1.0" encoding="utf-8"?>
<calcChain xmlns="http://schemas.openxmlformats.org/spreadsheetml/2006/main">
  <c r="E3" i="1" l="1"/>
  <c r="C7" i="1" s="1"/>
  <c r="J3" i="1"/>
  <c r="H7" i="1"/>
  <c r="J7" i="1"/>
  <c r="H9" i="1"/>
  <c r="J9" i="1"/>
  <c r="I12" i="1"/>
  <c r="I13" i="1"/>
  <c r="I14" i="1"/>
  <c r="I15" i="1"/>
  <c r="I16" i="1"/>
  <c r="I17" i="1"/>
  <c r="D4" i="2"/>
  <c r="C7" i="2" s="1"/>
  <c r="G4" i="2"/>
  <c r="G6" i="2" s="1"/>
  <c r="I6" i="2"/>
  <c r="M7" i="2"/>
  <c r="D4" i="3"/>
  <c r="D6" i="3" s="1"/>
  <c r="G4" i="3"/>
  <c r="G8" i="3" s="1"/>
  <c r="M7" i="3"/>
  <c r="C24" i="3"/>
  <c r="E24" i="3"/>
  <c r="C25" i="3"/>
  <c r="D25" i="3"/>
  <c r="E25" i="3"/>
  <c r="C26" i="3"/>
  <c r="D26" i="3"/>
  <c r="E26" i="3"/>
  <c r="C58" i="3"/>
  <c r="D58" i="3"/>
  <c r="B59" i="3"/>
  <c r="C59" i="3" s="1"/>
  <c r="E59" i="3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B60" i="3"/>
  <c r="C60" i="3" s="1"/>
  <c r="E71" i="3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F3" i="4"/>
  <c r="G6" i="4" s="1"/>
  <c r="G3" i="4"/>
  <c r="L5" i="4" s="1"/>
  <c r="H3" i="4"/>
  <c r="N5" i="4" s="1"/>
  <c r="G5" i="4"/>
  <c r="J5" i="4"/>
  <c r="O5" i="4"/>
  <c r="R5" i="4"/>
  <c r="W5" i="4"/>
  <c r="F6" i="4"/>
  <c r="O6" i="4"/>
  <c r="V6" i="4"/>
  <c r="L7" i="4"/>
  <c r="R7" i="4"/>
  <c r="V11" i="4"/>
  <c r="W11" i="4"/>
  <c r="X11" i="4"/>
  <c r="G2" i="5"/>
  <c r="G3" i="5" s="1"/>
  <c r="F3" i="5"/>
  <c r="F6" i="5" s="1"/>
  <c r="H3" i="5"/>
  <c r="N6" i="5" s="1"/>
  <c r="G5" i="5"/>
  <c r="W5" i="5"/>
  <c r="V11" i="5"/>
  <c r="W11" i="5"/>
  <c r="X11" i="5"/>
  <c r="B15" i="5"/>
  <c r="D15" i="5"/>
  <c r="B16" i="5"/>
  <c r="C16" i="5"/>
  <c r="D16" i="5"/>
  <c r="B17" i="5"/>
  <c r="C17" i="5"/>
  <c r="D17" i="5"/>
  <c r="O5" i="5" l="1"/>
  <c r="O6" i="5"/>
  <c r="N5" i="5"/>
  <c r="D7" i="3"/>
  <c r="L7" i="3" s="1"/>
  <c r="C7" i="3"/>
  <c r="C6" i="3"/>
  <c r="K7" i="3" s="1"/>
  <c r="H25" i="3" s="1"/>
  <c r="I6" i="3"/>
  <c r="G8" i="2"/>
  <c r="D6" i="2"/>
  <c r="L7" i="2" s="1"/>
  <c r="C6" i="2"/>
  <c r="K7" i="2" s="1"/>
  <c r="D7" i="2"/>
  <c r="M6" i="2"/>
  <c r="I8" i="2"/>
  <c r="J5" i="5"/>
  <c r="R5" i="5"/>
  <c r="R7" i="5"/>
  <c r="L5" i="5"/>
  <c r="T5" i="5"/>
  <c r="T7" i="5"/>
  <c r="J7" i="5"/>
  <c r="L7" i="5"/>
  <c r="W6" i="5"/>
  <c r="G6" i="5"/>
  <c r="J7" i="4"/>
  <c r="N6" i="4"/>
  <c r="V5" i="4"/>
  <c r="F5" i="4"/>
  <c r="V5" i="5"/>
  <c r="F5" i="5"/>
  <c r="V6" i="5"/>
  <c r="T7" i="4"/>
  <c r="W6" i="4"/>
  <c r="X10" i="4" s="1"/>
  <c r="T5" i="4"/>
  <c r="B61" i="3"/>
  <c r="D59" i="3"/>
  <c r="G6" i="3"/>
  <c r="D8" i="1"/>
  <c r="D7" i="1"/>
  <c r="G17" i="1" s="1"/>
  <c r="D60" i="3"/>
  <c r="I8" i="3"/>
  <c r="L8" i="3" s="1"/>
  <c r="C8" i="1"/>
  <c r="H45" i="3" l="1"/>
  <c r="H43" i="3"/>
  <c r="E52" i="3" s="1"/>
  <c r="H26" i="3"/>
  <c r="E34" i="3" s="1"/>
  <c r="H44" i="3"/>
  <c r="K50" i="3" s="1"/>
  <c r="L13" i="3"/>
  <c r="H17" i="3" s="1"/>
  <c r="P13" i="3"/>
  <c r="H18" i="3" s="1"/>
  <c r="H46" i="3"/>
  <c r="E51" i="3" s="1"/>
  <c r="H23" i="3"/>
  <c r="B29" i="3" s="1"/>
  <c r="H60" i="3"/>
  <c r="H59" i="3"/>
  <c r="H41" i="3"/>
  <c r="H53" i="3" s="1"/>
  <c r="H42" i="3"/>
  <c r="H50" i="3" s="1"/>
  <c r="P11" i="3"/>
  <c r="B18" i="3" s="1"/>
  <c r="L12" i="3"/>
  <c r="E17" i="3" s="1"/>
  <c r="P12" i="3"/>
  <c r="E18" i="3" s="1"/>
  <c r="H58" i="3"/>
  <c r="L11" i="3"/>
  <c r="B17" i="3" s="1"/>
  <c r="H24" i="3"/>
  <c r="B33" i="3" s="1"/>
  <c r="H39" i="3"/>
  <c r="B49" i="3" s="1"/>
  <c r="H40" i="3"/>
  <c r="B50" i="3" s="1"/>
  <c r="K8" i="2"/>
  <c r="K6" i="2"/>
  <c r="L12" i="2"/>
  <c r="E17" i="2" s="1"/>
  <c r="P11" i="2"/>
  <c r="B18" i="2" s="1"/>
  <c r="P12" i="2"/>
  <c r="E18" i="2" s="1"/>
  <c r="P13" i="2"/>
  <c r="H18" i="2" s="1"/>
  <c r="L13" i="2"/>
  <c r="H17" i="2" s="1"/>
  <c r="L11" i="2"/>
  <c r="B17" i="2" s="1"/>
  <c r="L6" i="2"/>
  <c r="M8" i="2"/>
  <c r="L8" i="2"/>
  <c r="Q12" i="2" s="1"/>
  <c r="F18" i="2" s="1"/>
  <c r="G16" i="1"/>
  <c r="G15" i="1"/>
  <c r="B51" i="3"/>
  <c r="K53" i="3"/>
  <c r="W10" i="5"/>
  <c r="X10" i="5"/>
  <c r="V10" i="5"/>
  <c r="W10" i="4"/>
  <c r="K8" i="3"/>
  <c r="H13" i="1"/>
  <c r="H15" i="1"/>
  <c r="H17" i="1"/>
  <c r="L17" i="1" s="1"/>
  <c r="H12" i="1"/>
  <c r="H14" i="1"/>
  <c r="H16" i="1"/>
  <c r="K6" i="3"/>
  <c r="L6" i="3"/>
  <c r="M6" i="3"/>
  <c r="G14" i="1"/>
  <c r="G13" i="1"/>
  <c r="M8" i="3"/>
  <c r="R9" i="5"/>
  <c r="G12" i="1"/>
  <c r="X9" i="5"/>
  <c r="T10" i="5" s="1"/>
  <c r="V9" i="5"/>
  <c r="R10" i="5" s="1"/>
  <c r="W9" i="5"/>
  <c r="S10" i="5" s="1"/>
  <c r="V10" i="4"/>
  <c r="C61" i="3"/>
  <c r="H61" i="3" s="1"/>
  <c r="D61" i="3"/>
  <c r="B62" i="3"/>
  <c r="B30" i="3"/>
  <c r="E33" i="3"/>
  <c r="E30" i="3"/>
  <c r="H33" i="3"/>
  <c r="B34" i="3"/>
  <c r="V9" i="4"/>
  <c r="W9" i="4"/>
  <c r="X9" i="4"/>
  <c r="B53" i="3" l="1"/>
  <c r="H54" i="3"/>
  <c r="K54" i="3"/>
  <c r="H34" i="3"/>
  <c r="E50" i="3"/>
  <c r="B52" i="3"/>
  <c r="K49" i="3"/>
  <c r="E53" i="3"/>
  <c r="E29" i="3"/>
  <c r="H49" i="3"/>
  <c r="H30" i="3"/>
  <c r="E49" i="3"/>
  <c r="H29" i="3"/>
  <c r="M13" i="2"/>
  <c r="I17" i="2" s="1"/>
  <c r="M12" i="2"/>
  <c r="F17" i="2" s="1"/>
  <c r="K12" i="2"/>
  <c r="O13" i="2"/>
  <c r="O12" i="2"/>
  <c r="O11" i="2"/>
  <c r="K13" i="2"/>
  <c r="K11" i="2"/>
  <c r="M11" i="2"/>
  <c r="C17" i="2" s="1"/>
  <c r="Q11" i="2"/>
  <c r="C18" i="2" s="1"/>
  <c r="Q13" i="2"/>
  <c r="I18" i="2" s="1"/>
  <c r="R10" i="4"/>
  <c r="R11" i="4"/>
  <c r="R9" i="4"/>
  <c r="K16" i="1"/>
  <c r="L16" i="1"/>
  <c r="M16" i="1"/>
  <c r="T11" i="4"/>
  <c r="T10" i="4"/>
  <c r="T9" i="4"/>
  <c r="D62" i="3"/>
  <c r="B63" i="3"/>
  <c r="C62" i="3"/>
  <c r="H62" i="3" s="1"/>
  <c r="T9" i="5"/>
  <c r="S11" i="5"/>
  <c r="K17" i="1"/>
  <c r="S10" i="4"/>
  <c r="S9" i="4"/>
  <c r="S11" i="4"/>
  <c r="S9" i="5"/>
  <c r="L13" i="1"/>
  <c r="M13" i="1"/>
  <c r="K13" i="1"/>
  <c r="K12" i="3"/>
  <c r="G23" i="3"/>
  <c r="G39" i="3"/>
  <c r="G43" i="3"/>
  <c r="G60" i="3"/>
  <c r="O11" i="3"/>
  <c r="O13" i="3"/>
  <c r="G24" i="3"/>
  <c r="G26" i="3"/>
  <c r="G42" i="3"/>
  <c r="G46" i="3"/>
  <c r="G59" i="3"/>
  <c r="K11" i="3"/>
  <c r="K13" i="3"/>
  <c r="G41" i="3"/>
  <c r="G45" i="3"/>
  <c r="G58" i="3"/>
  <c r="G62" i="3"/>
  <c r="O12" i="3"/>
  <c r="G25" i="3"/>
  <c r="G40" i="3"/>
  <c r="G44" i="3"/>
  <c r="G61" i="3"/>
  <c r="R11" i="5"/>
  <c r="N10" i="5" s="1"/>
  <c r="M17" i="1"/>
  <c r="K12" i="1"/>
  <c r="L12" i="1"/>
  <c r="M12" i="1"/>
  <c r="K14" i="1"/>
  <c r="L14" i="1"/>
  <c r="M14" i="1"/>
  <c r="T11" i="5"/>
  <c r="M11" i="3"/>
  <c r="C17" i="3" s="1"/>
  <c r="M13" i="3"/>
  <c r="I17" i="3" s="1"/>
  <c r="I41" i="3"/>
  <c r="I45" i="3"/>
  <c r="I58" i="3"/>
  <c r="I62" i="3"/>
  <c r="Q12" i="3"/>
  <c r="F18" i="3" s="1"/>
  <c r="I25" i="3"/>
  <c r="I40" i="3"/>
  <c r="I44" i="3"/>
  <c r="I61" i="3"/>
  <c r="M12" i="3"/>
  <c r="F17" i="3" s="1"/>
  <c r="I23" i="3"/>
  <c r="I39" i="3"/>
  <c r="I43" i="3"/>
  <c r="I60" i="3"/>
  <c r="Q11" i="3"/>
  <c r="C18" i="3" s="1"/>
  <c r="Q13" i="3"/>
  <c r="I18" i="3" s="1"/>
  <c r="I24" i="3"/>
  <c r="I26" i="3"/>
  <c r="I42" i="3"/>
  <c r="I46" i="3"/>
  <c r="I59" i="3"/>
  <c r="L15" i="1"/>
  <c r="M15" i="1"/>
  <c r="K15" i="1"/>
  <c r="I50" i="3" l="1"/>
  <c r="F49" i="3"/>
  <c r="F53" i="3"/>
  <c r="F50" i="3"/>
  <c r="L50" i="3"/>
  <c r="C52" i="3"/>
  <c r="I53" i="3"/>
  <c r="O11" i="4"/>
  <c r="O9" i="4"/>
  <c r="O10" i="4"/>
  <c r="P11" i="5"/>
  <c r="P9" i="5"/>
  <c r="P10" i="5"/>
  <c r="P11" i="4"/>
  <c r="P9" i="4"/>
  <c r="P10" i="4"/>
  <c r="N11" i="5"/>
  <c r="F34" i="3"/>
  <c r="I30" i="3"/>
  <c r="I34" i="3"/>
  <c r="I54" i="3"/>
  <c r="F52" i="3"/>
  <c r="C50" i="3"/>
  <c r="L49" i="3"/>
  <c r="N11" i="4"/>
  <c r="N9" i="4"/>
  <c r="N10" i="4"/>
  <c r="C33" i="3"/>
  <c r="C30" i="3"/>
  <c r="F33" i="3"/>
  <c r="C49" i="3"/>
  <c r="I49" i="3"/>
  <c r="C53" i="3"/>
  <c r="F30" i="3"/>
  <c r="I33" i="3"/>
  <c r="C34" i="3"/>
  <c r="O11" i="5"/>
  <c r="O10" i="5"/>
  <c r="O9" i="5"/>
  <c r="B64" i="3"/>
  <c r="C63" i="3"/>
  <c r="D63" i="3"/>
  <c r="N9" i="5"/>
  <c r="F51" i="3"/>
  <c r="L54" i="3"/>
  <c r="C29" i="3"/>
  <c r="I29" i="3"/>
  <c r="F29" i="3"/>
  <c r="C51" i="3"/>
  <c r="L53" i="3"/>
  <c r="L10" i="5" l="1"/>
  <c r="L11" i="5"/>
  <c r="L9" i="5"/>
  <c r="J10" i="5"/>
  <c r="J9" i="5"/>
  <c r="J11" i="5"/>
  <c r="K10" i="5"/>
  <c r="K11" i="5"/>
  <c r="K9" i="5"/>
  <c r="L10" i="4"/>
  <c r="L9" i="4"/>
  <c r="L11" i="4"/>
  <c r="C64" i="3"/>
  <c r="D64" i="3"/>
  <c r="B65" i="3"/>
  <c r="J10" i="4"/>
  <c r="J9" i="4"/>
  <c r="J11" i="4"/>
  <c r="H63" i="3"/>
  <c r="I63" i="3"/>
  <c r="G63" i="3"/>
  <c r="K10" i="4"/>
  <c r="K9" i="4"/>
  <c r="K11" i="4"/>
  <c r="G11" i="4" l="1"/>
  <c r="G10" i="4"/>
  <c r="G9" i="4"/>
  <c r="C65" i="3"/>
  <c r="D65" i="3"/>
  <c r="B66" i="3"/>
  <c r="H11" i="4"/>
  <c r="H10" i="4"/>
  <c r="H9" i="4"/>
  <c r="H11" i="5"/>
  <c r="H10" i="5"/>
  <c r="H9" i="5"/>
  <c r="F11" i="4"/>
  <c r="F10" i="4"/>
  <c r="F9" i="4"/>
  <c r="H64" i="3"/>
  <c r="I64" i="3"/>
  <c r="G64" i="3"/>
  <c r="G11" i="5"/>
  <c r="G10" i="5"/>
  <c r="G9" i="5"/>
  <c r="F11" i="5"/>
  <c r="F10" i="5"/>
  <c r="F9" i="5"/>
  <c r="F16" i="5" l="1"/>
  <c r="F17" i="5"/>
  <c r="F14" i="5"/>
  <c r="F15" i="5"/>
  <c r="H65" i="3"/>
  <c r="G65" i="3"/>
  <c r="I65" i="3"/>
  <c r="G14" i="5"/>
  <c r="G15" i="5"/>
  <c r="G17" i="5"/>
  <c r="G16" i="5"/>
  <c r="F15" i="4"/>
  <c r="F17" i="4"/>
  <c r="F14" i="4"/>
  <c r="F16" i="4"/>
  <c r="G15" i="4"/>
  <c r="G17" i="4"/>
  <c r="G14" i="4"/>
  <c r="G16" i="4"/>
  <c r="D66" i="3"/>
  <c r="B67" i="3"/>
  <c r="C66" i="3"/>
  <c r="H14" i="5"/>
  <c r="H15" i="5"/>
  <c r="H16" i="5"/>
  <c r="H17" i="5"/>
  <c r="H14" i="4"/>
  <c r="H16" i="4"/>
  <c r="H15" i="4"/>
  <c r="H17" i="4"/>
  <c r="K15" i="4" l="1"/>
  <c r="C22" i="4" s="1"/>
  <c r="L15" i="4"/>
  <c r="D22" i="4" s="1"/>
  <c r="J15" i="4"/>
  <c r="K15" i="5"/>
  <c r="J15" i="5"/>
  <c r="L15" i="5"/>
  <c r="K16" i="4"/>
  <c r="F22" i="4" s="1"/>
  <c r="J16" i="4"/>
  <c r="L16" i="4"/>
  <c r="G22" i="4" s="1"/>
  <c r="K14" i="5"/>
  <c r="J14" i="5"/>
  <c r="L14" i="5"/>
  <c r="H66" i="3"/>
  <c r="G66" i="3"/>
  <c r="I66" i="3"/>
  <c r="K14" i="4"/>
  <c r="J14" i="4"/>
  <c r="L14" i="4"/>
  <c r="K17" i="5"/>
  <c r="J17" i="5"/>
  <c r="L17" i="5"/>
  <c r="B68" i="3"/>
  <c r="C67" i="3"/>
  <c r="D67" i="3"/>
  <c r="K17" i="4"/>
  <c r="I22" i="4" s="1"/>
  <c r="L17" i="4"/>
  <c r="J22" i="4" s="1"/>
  <c r="J17" i="4"/>
  <c r="K16" i="5"/>
  <c r="L16" i="5"/>
  <c r="J16" i="5"/>
  <c r="B25" i="5" l="1"/>
  <c r="H24" i="5"/>
  <c r="E21" i="5"/>
  <c r="C20" i="5"/>
  <c r="I20" i="5"/>
  <c r="F20" i="5"/>
  <c r="B21" i="5"/>
  <c r="E24" i="5"/>
  <c r="B24" i="5"/>
  <c r="H21" i="5"/>
  <c r="H25" i="5"/>
  <c r="E25" i="5"/>
  <c r="C68" i="3"/>
  <c r="D68" i="3"/>
  <c r="B69" i="3"/>
  <c r="G21" i="4"/>
  <c r="D21" i="4"/>
  <c r="J21" i="4"/>
  <c r="E20" i="5"/>
  <c r="B20" i="5"/>
  <c r="H20" i="5"/>
  <c r="C24" i="5"/>
  <c r="C21" i="5"/>
  <c r="F24" i="5"/>
  <c r="F21" i="4"/>
  <c r="C21" i="4"/>
  <c r="I21" i="4"/>
  <c r="H67" i="3"/>
  <c r="G67" i="3"/>
  <c r="I67" i="3"/>
  <c r="F21" i="5"/>
  <c r="I24" i="5"/>
  <c r="C25" i="5"/>
  <c r="F25" i="5"/>
  <c r="I21" i="5"/>
  <c r="I25" i="5"/>
  <c r="C69" i="3" l="1"/>
  <c r="D69" i="3"/>
  <c r="B70" i="3"/>
  <c r="H68" i="3"/>
  <c r="I68" i="3"/>
  <c r="G68" i="3"/>
  <c r="D70" i="3" l="1"/>
  <c r="B71" i="3"/>
  <c r="C70" i="3"/>
  <c r="H69" i="3"/>
  <c r="G69" i="3"/>
  <c r="I69" i="3"/>
  <c r="H70" i="3" l="1"/>
  <c r="G70" i="3"/>
  <c r="I70" i="3"/>
  <c r="C71" i="3"/>
  <c r="D71" i="3"/>
  <c r="B72" i="3"/>
  <c r="H71" i="3" l="1"/>
  <c r="G71" i="3"/>
  <c r="I71" i="3"/>
  <c r="C72" i="3"/>
  <c r="D72" i="3"/>
  <c r="B73" i="3"/>
  <c r="H72" i="3" l="1"/>
  <c r="G72" i="3"/>
  <c r="I72" i="3"/>
  <c r="D73" i="3"/>
  <c r="B74" i="3"/>
  <c r="C73" i="3"/>
  <c r="C74" i="3" l="1"/>
  <c r="B75" i="3"/>
  <c r="D74" i="3"/>
  <c r="H73" i="3"/>
  <c r="I73" i="3"/>
  <c r="G73" i="3"/>
  <c r="C75" i="3" l="1"/>
  <c r="D75" i="3"/>
  <c r="B76" i="3"/>
  <c r="H74" i="3"/>
  <c r="G74" i="3"/>
  <c r="I74" i="3"/>
  <c r="B77" i="3" l="1"/>
  <c r="C76" i="3"/>
  <c r="D76" i="3"/>
  <c r="H75" i="3"/>
  <c r="G75" i="3"/>
  <c r="I75" i="3"/>
  <c r="H76" i="3" l="1"/>
  <c r="G76" i="3"/>
  <c r="I76" i="3"/>
  <c r="C77" i="3"/>
  <c r="D77" i="3"/>
  <c r="B78" i="3"/>
  <c r="H77" i="3" l="1"/>
  <c r="I77" i="3"/>
  <c r="G77" i="3"/>
  <c r="C78" i="3"/>
  <c r="D78" i="3"/>
  <c r="B79" i="3"/>
  <c r="H78" i="3" l="1"/>
  <c r="I78" i="3"/>
  <c r="G78" i="3"/>
  <c r="D79" i="3"/>
  <c r="B80" i="3"/>
  <c r="C79" i="3"/>
  <c r="H79" i="3" l="1"/>
  <c r="G79" i="3"/>
  <c r="I79" i="3"/>
  <c r="B81" i="3"/>
  <c r="C80" i="3"/>
  <c r="D80" i="3"/>
  <c r="C81" i="3" l="1"/>
  <c r="D81" i="3"/>
  <c r="B82" i="3"/>
  <c r="H80" i="3"/>
  <c r="G80" i="3"/>
  <c r="I80" i="3"/>
  <c r="H81" i="3" l="1"/>
  <c r="G81" i="3"/>
  <c r="I81" i="3"/>
  <c r="C82" i="3"/>
  <c r="D82" i="3"/>
  <c r="H82" i="3" l="1"/>
  <c r="G82" i="3"/>
  <c r="I82" i="3"/>
</calcChain>
</file>

<file path=xl/sharedStrings.xml><?xml version="1.0" encoding="utf-8"?>
<sst xmlns="http://schemas.openxmlformats.org/spreadsheetml/2006/main" count="163" uniqueCount="54">
  <si>
    <t>回転角</t>
  </si>
  <si>
    <t>deg  ---&gt;</t>
  </si>
  <si>
    <t>rad</t>
  </si>
  <si>
    <t>回転軸</t>
  </si>
  <si>
    <t>z-axis</t>
  </si>
  <si>
    <t>y-axis</t>
  </si>
  <si>
    <t>変換行列</t>
  </si>
  <si>
    <t xml:space="preserve"> )</t>
  </si>
  <si>
    <t xml:space="preserve">( </t>
  </si>
  <si>
    <t>視座</t>
  </si>
  <si>
    <t>東経</t>
  </si>
  <si>
    <t>deg</t>
  </si>
  <si>
    <t>北緯</t>
  </si>
  <si>
    <t>(</t>
  </si>
  <si>
    <t>rad )</t>
  </si>
  <si>
    <t xml:space="preserve">   ==&gt;</t>
  </si>
  <si>
    <t>y-axis : (</t>
  </si>
  <si>
    <t>x-axis : (</t>
  </si>
  <si>
    <t xml:space="preserve"> ) --- (</t>
  </si>
  <si>
    <t>z-axis : (</t>
  </si>
  <si>
    <t>x'-axis</t>
  </si>
  <si>
    <t>y'-axis</t>
  </si>
  <si>
    <t>z'-axis</t>
  </si>
  <si>
    <t>circle</t>
  </si>
  <si>
    <t>edge 1</t>
  </si>
  <si>
    <t>edge 2</t>
  </si>
  <si>
    <t>edge 3</t>
  </si>
  <si>
    <t>edge 4</t>
  </si>
  <si>
    <t>edge 5</t>
  </si>
  <si>
    <t>edge 6</t>
  </si>
  <si>
    <t>edge 1~4</t>
  </si>
  <si>
    <t>edge 9~12</t>
  </si>
  <si>
    <t>edge 7</t>
  </si>
  <si>
    <t>edge 8</t>
  </si>
  <si>
    <t>tetrahedron</t>
  </si>
  <si>
    <t>cube</t>
  </si>
  <si>
    <t>( alpha,</t>
  </si>
  <si>
    <t>beta,</t>
  </si>
  <si>
    <t>gamma )</t>
  </si>
  <si>
    <t xml:space="preserve">  =   (</t>
  </si>
  <si>
    <t xml:space="preserve"> )   deg.</t>
  </si>
  <si>
    <t>j-vector</t>
  </si>
  <si>
    <t>x</t>
  </si>
  <si>
    <t>y</t>
  </si>
  <si>
    <t>z</t>
  </si>
  <si>
    <t>y'</t>
  </si>
  <si>
    <t xml:space="preserve"> )   rad.</t>
  </si>
  <si>
    <t>projection</t>
  </si>
  <si>
    <t>z'</t>
  </si>
  <si>
    <t>x'</t>
  </si>
  <si>
    <t>i-vector</t>
  </si>
  <si>
    <t>k-vector</t>
  </si>
  <si>
    <t xml:space="preserve">  )   --&gt;   (</t>
    <phoneticPr fontId="2"/>
  </si>
  <si>
    <t xml:space="preserve">  )   ----   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</si>
</sst>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00"/>
    <numFmt numFmtId="181" formatCode="0.0000"/>
  </numFmts>
  <fonts count="3">
    <font>
      <sz val="10"/>
      <color indexed="8"/>
      <name val="Kochi Gothic"/>
    </font>
    <font>
      <sz val="10"/>
      <color indexed="8"/>
      <name val="Sans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 applyFont="1" applyFill="1" applyBorder="1" applyAlignment="1" applyProtection="1"/>
    <xf numFmtId="180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/>
    <xf numFmtId="181" fontId="1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48284"/>
      <rgbColor rgb="00D0D0D0"/>
      <rgbColor rgb="0000CEFF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816425120772944E-2"/>
          <c:y val="2.2376543209876542E-2"/>
          <c:w val="0.93996049260904468"/>
          <c:h val="0.93287247918583438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projection!$B$17:$B$18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projection!$C$17:$C$18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projection!$E$17:$E$18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projection!$F$17:$F$18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projection!$H$17:$H$18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projection!$I$17:$I$18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87552"/>
        <c:axId val="190089472"/>
      </c:scatterChart>
      <c:valAx>
        <c:axId val="190087552"/>
        <c:scaling>
          <c:orientation val="minMax"/>
          <c:max val="1.5"/>
          <c:min val="-1.5"/>
        </c:scaling>
        <c:delete val="1"/>
        <c:axPos val="b"/>
        <c:numFmt formatCode="0.0000" sourceLinked="1"/>
        <c:majorTickMark val="none"/>
        <c:minorTickMark val="none"/>
        <c:tickLblPos val="none"/>
        <c:crossAx val="190089472"/>
        <c:crosses val="autoZero"/>
        <c:crossBetween val="midCat"/>
      </c:valAx>
      <c:valAx>
        <c:axId val="190089472"/>
        <c:scaling>
          <c:orientation val="minMax"/>
          <c:max val="1.5"/>
          <c:min val="-1.5"/>
        </c:scaling>
        <c:delete val="1"/>
        <c:axPos val="l"/>
        <c:numFmt formatCode="0.0000" sourceLinked="1"/>
        <c:majorTickMark val="none"/>
        <c:minorTickMark val="none"/>
        <c:tickLblPos val="none"/>
        <c:crossAx val="190087552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055963412193105E-2"/>
          <c:y val="3.3707902154913705E-2"/>
          <c:w val="0.93996049260904468"/>
          <c:h val="0.93483248642960681"/>
        </c:manualLayout>
      </c:layout>
      <c:scatterChart>
        <c:scatterStyle val="lineMarker"/>
        <c:varyColors val="0"/>
        <c:ser>
          <c:idx val="0"/>
          <c:order val="0"/>
          <c:tx>
            <c:v>x-axis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shapes!$B$17:$B$18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shapes!$C$17:$C$18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tx>
            <c:v>y-axis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shapes!$E$17:$E$18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shapes!$F$17:$F$18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tx>
            <c:v>z-axis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shapes!$H$17:$H$18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shapes!$I$17:$I$18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shapes!$B$49:$B$53</c:f>
              <c:numCache>
                <c:formatCode>0.0000</c:formatCode>
                <c:ptCount val="5"/>
                <c:pt idx="0">
                  <c:v>0.36602540378443876</c:v>
                </c:pt>
                <c:pt idx="1">
                  <c:v>1.3660254037844386</c:v>
                </c:pt>
                <c:pt idx="2">
                  <c:v>-0.36602540378443876</c:v>
                </c:pt>
                <c:pt idx="3">
                  <c:v>-1.3660254037844386</c:v>
                </c:pt>
                <c:pt idx="4">
                  <c:v>0.36602540378443876</c:v>
                </c:pt>
              </c:numCache>
            </c:numRef>
          </c:xVal>
          <c:yVal>
            <c:numRef>
              <c:f>shapes!$C$49:$C$53</c:f>
              <c:numCache>
                <c:formatCode>0.0000</c:formatCode>
                <c:ptCount val="5"/>
                <c:pt idx="0">
                  <c:v>0.47248441639705024</c:v>
                </c:pt>
                <c:pt idx="1">
                  <c:v>1.0648806818490979</c:v>
                </c:pt>
                <c:pt idx="2">
                  <c:v>1.4069008251747666</c:v>
                </c:pt>
                <c:pt idx="3">
                  <c:v>0.81450455972271896</c:v>
                </c:pt>
                <c:pt idx="4">
                  <c:v>0.47248441639705024</c:v>
                </c:pt>
              </c:numCache>
            </c:numRef>
          </c:yVal>
          <c:smooth val="0"/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shapes!$E$49:$E$53</c:f>
              <c:numCache>
                <c:formatCode>0.0000</c:formatCode>
                <c:ptCount val="5"/>
                <c:pt idx="0">
                  <c:v>0.36602540378443876</c:v>
                </c:pt>
                <c:pt idx="1">
                  <c:v>1.3660254037844386</c:v>
                </c:pt>
                <c:pt idx="2">
                  <c:v>-0.36602540378443876</c:v>
                </c:pt>
                <c:pt idx="3">
                  <c:v>-1.3660254037844386</c:v>
                </c:pt>
                <c:pt idx="4">
                  <c:v>0.36602540378443876</c:v>
                </c:pt>
              </c:numCache>
            </c:numRef>
          </c:xVal>
          <c:yVal>
            <c:numRef>
              <c:f>shapes!$F$49:$F$53</c:f>
              <c:numCache>
                <c:formatCode>0.0000</c:formatCode>
                <c:ptCount val="5"/>
                <c:pt idx="0">
                  <c:v>-1.4069008251747666</c:v>
                </c:pt>
                <c:pt idx="1">
                  <c:v>-0.81450455972271896</c:v>
                </c:pt>
                <c:pt idx="2">
                  <c:v>-0.47248441639705024</c:v>
                </c:pt>
                <c:pt idx="3">
                  <c:v>-1.0648806818490979</c:v>
                </c:pt>
                <c:pt idx="4">
                  <c:v>-1.4069008251747666</c:v>
                </c:pt>
              </c:numCache>
            </c:numRef>
          </c:yVal>
          <c:smooth val="0"/>
        </c:ser>
        <c:ser>
          <c:idx val="5"/>
          <c:order val="5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shapes!$H$49:$H$50</c:f>
              <c:numCache>
                <c:formatCode>0.0000</c:formatCode>
                <c:ptCount val="2"/>
                <c:pt idx="0">
                  <c:v>0.36602540378443876</c:v>
                </c:pt>
                <c:pt idx="1">
                  <c:v>0.36602540378443876</c:v>
                </c:pt>
              </c:numCache>
            </c:numRef>
          </c:xVal>
          <c:yVal>
            <c:numRef>
              <c:f>shapes!$I$49:$I$50</c:f>
              <c:numCache>
                <c:formatCode>0.0000</c:formatCode>
                <c:ptCount val="2"/>
                <c:pt idx="0">
                  <c:v>0.47248441639705024</c:v>
                </c:pt>
                <c:pt idx="1">
                  <c:v>-1.4069008251747666</c:v>
                </c:pt>
              </c:numCache>
            </c:numRef>
          </c:yVal>
          <c:smooth val="0"/>
        </c:ser>
        <c:ser>
          <c:idx val="6"/>
          <c:order val="6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shapes!$K$49:$K$50</c:f>
              <c:numCache>
                <c:formatCode>0.0000</c:formatCode>
                <c:ptCount val="2"/>
                <c:pt idx="0">
                  <c:v>1.3660254037844386</c:v>
                </c:pt>
                <c:pt idx="1">
                  <c:v>1.3660254037844386</c:v>
                </c:pt>
              </c:numCache>
            </c:numRef>
          </c:xVal>
          <c:yVal>
            <c:numRef>
              <c:f>shapes!$L$49:$L$50</c:f>
              <c:numCache>
                <c:formatCode>0.0000</c:formatCode>
                <c:ptCount val="2"/>
                <c:pt idx="0">
                  <c:v>1.0648806818490979</c:v>
                </c:pt>
                <c:pt idx="1">
                  <c:v>-0.81450455972271896</c:v>
                </c:pt>
              </c:numCache>
            </c:numRef>
          </c:yVal>
          <c:smooth val="0"/>
        </c:ser>
        <c:ser>
          <c:idx val="7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shapes!$H$53:$H$54</c:f>
              <c:numCache>
                <c:formatCode>0.0000</c:formatCode>
                <c:ptCount val="2"/>
                <c:pt idx="0">
                  <c:v>-1.3660254037844386</c:v>
                </c:pt>
                <c:pt idx="1">
                  <c:v>-1.3660254037844386</c:v>
                </c:pt>
              </c:numCache>
            </c:numRef>
          </c:xVal>
          <c:yVal>
            <c:numRef>
              <c:f>shapes!$I$53:$I$54</c:f>
              <c:numCache>
                <c:formatCode>0.0000</c:formatCode>
                <c:ptCount val="2"/>
                <c:pt idx="0">
                  <c:v>0.81450455972271896</c:v>
                </c:pt>
                <c:pt idx="1">
                  <c:v>-1.0648806818490979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shapes!$K$53:$K$54</c:f>
              <c:numCache>
                <c:formatCode>0.0000</c:formatCode>
                <c:ptCount val="2"/>
                <c:pt idx="0">
                  <c:v>-0.36602540378443876</c:v>
                </c:pt>
                <c:pt idx="1">
                  <c:v>-0.36602540378443876</c:v>
                </c:pt>
              </c:numCache>
            </c:numRef>
          </c:xVal>
          <c:yVal>
            <c:numRef>
              <c:f>shapes!$L$53:$L$54</c:f>
              <c:numCache>
                <c:formatCode>0.0000</c:formatCode>
                <c:ptCount val="2"/>
                <c:pt idx="0">
                  <c:v>1.4069008251747666</c:v>
                </c:pt>
                <c:pt idx="1">
                  <c:v>-0.47248441639705024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59872"/>
        <c:axId val="199366144"/>
      </c:scatterChart>
      <c:valAx>
        <c:axId val="199359872"/>
        <c:scaling>
          <c:orientation val="minMax"/>
          <c:max val="2"/>
          <c:min val="-2"/>
        </c:scaling>
        <c:delete val="1"/>
        <c:axPos val="b"/>
        <c:numFmt formatCode="0.0000" sourceLinked="1"/>
        <c:majorTickMark val="none"/>
        <c:minorTickMark val="none"/>
        <c:tickLblPos val="none"/>
        <c:crossAx val="199366144"/>
        <c:crosses val="autoZero"/>
        <c:crossBetween val="midCat"/>
      </c:valAx>
      <c:valAx>
        <c:axId val="199366144"/>
        <c:scaling>
          <c:orientation val="minMax"/>
          <c:max val="2"/>
          <c:min val="-2"/>
        </c:scaling>
        <c:delete val="1"/>
        <c:axPos val="l"/>
        <c:numFmt formatCode="0.0000" sourceLinked="1"/>
        <c:majorTickMark val="none"/>
        <c:minorTickMark val="none"/>
        <c:tickLblPos val="none"/>
        <c:crossAx val="199359872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055963412193105E-2"/>
          <c:y val="3.4562211981566823E-2"/>
          <c:w val="0.93996049260904468"/>
          <c:h val="0.93317972350230416"/>
        </c:manualLayout>
      </c:layout>
      <c:scatterChart>
        <c:scatterStyle val="lineMarker"/>
        <c:varyColors val="0"/>
        <c:ser>
          <c:idx val="0"/>
          <c:order val="0"/>
          <c:tx>
            <c:v>x-axis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shapes!$B$17:$B$18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shapes!$C$17:$C$18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tx>
            <c:v>y-axis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shapes!$E$17:$E$18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shapes!$F$17:$F$18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tx>
            <c:v>z-axis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shapes!$H$17:$H$18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shapes!$I$17:$I$18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shapes!$H$58:$H$82</c:f>
              <c:numCache>
                <c:formatCode>0.0000</c:formatCode>
                <c:ptCount val="25"/>
                <c:pt idx="0">
                  <c:v>-0.49999999999999994</c:v>
                </c:pt>
                <c:pt idx="1">
                  <c:v>-0.25881904510252074</c:v>
                </c:pt>
                <c:pt idx="2">
                  <c:v>0</c:v>
                </c:pt>
                <c:pt idx="3">
                  <c:v>0.25881904510252074</c:v>
                </c:pt>
                <c:pt idx="4">
                  <c:v>0.5</c:v>
                </c:pt>
                <c:pt idx="5">
                  <c:v>0.70710678118654757</c:v>
                </c:pt>
                <c:pt idx="6">
                  <c:v>0.86602540378443871</c:v>
                </c:pt>
                <c:pt idx="7">
                  <c:v>0.96592582628906831</c:v>
                </c:pt>
                <c:pt idx="8">
                  <c:v>1</c:v>
                </c:pt>
                <c:pt idx="9">
                  <c:v>0.9659258262890682</c:v>
                </c:pt>
                <c:pt idx="10">
                  <c:v>0.8660254037844386</c:v>
                </c:pt>
                <c:pt idx="11">
                  <c:v>0.70710678118654768</c:v>
                </c:pt>
                <c:pt idx="12">
                  <c:v>0.5</c:v>
                </c:pt>
                <c:pt idx="13">
                  <c:v>0.25881904510252068</c:v>
                </c:pt>
                <c:pt idx="14">
                  <c:v>-2.2204460492503131E-16</c:v>
                </c:pt>
                <c:pt idx="15">
                  <c:v>-0.25881904510252068</c:v>
                </c:pt>
                <c:pt idx="16">
                  <c:v>-0.49999999999999956</c:v>
                </c:pt>
                <c:pt idx="17">
                  <c:v>-0.70710678118654768</c:v>
                </c:pt>
                <c:pt idx="18">
                  <c:v>-0.8660254037844386</c:v>
                </c:pt>
                <c:pt idx="19">
                  <c:v>-0.9659258262890682</c:v>
                </c:pt>
                <c:pt idx="20">
                  <c:v>-1</c:v>
                </c:pt>
                <c:pt idx="21">
                  <c:v>-0.96592582628906831</c:v>
                </c:pt>
                <c:pt idx="22">
                  <c:v>-0.86602540378443882</c:v>
                </c:pt>
                <c:pt idx="23">
                  <c:v>-0.70710678118654746</c:v>
                </c:pt>
                <c:pt idx="24">
                  <c:v>-0.50000000000000011</c:v>
                </c:pt>
              </c:numCache>
            </c:numRef>
          </c:xVal>
          <c:yVal>
            <c:numRef>
              <c:f>shapes!$I$58:$I$82</c:f>
              <c:numCache>
                <c:formatCode>0.0000</c:formatCode>
                <c:ptCount val="25"/>
                <c:pt idx="0">
                  <c:v>-0.29619813272602386</c:v>
                </c:pt>
                <c:pt idx="1">
                  <c:v>-0.33036608954935215</c:v>
                </c:pt>
                <c:pt idx="2">
                  <c:v>-0.34202014332566877</c:v>
                </c:pt>
                <c:pt idx="3">
                  <c:v>-0.33036608954935215</c:v>
                </c:pt>
                <c:pt idx="4">
                  <c:v>-0.2961981327260238</c:v>
                </c:pt>
                <c:pt idx="5">
                  <c:v>-0.24184476264797522</c:v>
                </c:pt>
                <c:pt idx="6">
                  <c:v>-0.17101007166283436</c:v>
                </c:pt>
                <c:pt idx="7">
                  <c:v>-8.8521326901376818E-2</c:v>
                </c:pt>
                <c:pt idx="8">
                  <c:v>-2.7755575615628914E-17</c:v>
                </c:pt>
                <c:pt idx="9">
                  <c:v>8.8521326901376873E-2</c:v>
                </c:pt>
                <c:pt idx="10">
                  <c:v>0.17101007166283444</c:v>
                </c:pt>
                <c:pt idx="11">
                  <c:v>0.24184476264797522</c:v>
                </c:pt>
                <c:pt idx="12">
                  <c:v>0.29619813272602386</c:v>
                </c:pt>
                <c:pt idx="13">
                  <c:v>0.33036608954935215</c:v>
                </c:pt>
                <c:pt idx="14">
                  <c:v>0.34202014332566871</c:v>
                </c:pt>
                <c:pt idx="15">
                  <c:v>0.33036608954935215</c:v>
                </c:pt>
                <c:pt idx="16">
                  <c:v>0.29619813272602391</c:v>
                </c:pt>
                <c:pt idx="17">
                  <c:v>0.24184476264797522</c:v>
                </c:pt>
                <c:pt idx="18">
                  <c:v>0.17101007166283438</c:v>
                </c:pt>
                <c:pt idx="19">
                  <c:v>8.8521326901376984E-2</c:v>
                </c:pt>
                <c:pt idx="20">
                  <c:v>-8.3266726846886741E-17</c:v>
                </c:pt>
                <c:pt idx="21">
                  <c:v>-8.8521326901376818E-2</c:v>
                </c:pt>
                <c:pt idx="22">
                  <c:v>-0.17101007166283427</c:v>
                </c:pt>
                <c:pt idx="23">
                  <c:v>-0.24184476264797533</c:v>
                </c:pt>
                <c:pt idx="24">
                  <c:v>-0.2961981327260238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97760"/>
        <c:axId val="199399680"/>
      </c:scatterChart>
      <c:valAx>
        <c:axId val="199397760"/>
        <c:scaling>
          <c:orientation val="minMax"/>
          <c:max val="2"/>
          <c:min val="-2"/>
        </c:scaling>
        <c:delete val="1"/>
        <c:axPos val="b"/>
        <c:numFmt formatCode="0.0000" sourceLinked="1"/>
        <c:majorTickMark val="none"/>
        <c:minorTickMark val="none"/>
        <c:tickLblPos val="none"/>
        <c:crossAx val="199399680"/>
        <c:crosses val="autoZero"/>
        <c:crossBetween val="midCat"/>
      </c:valAx>
      <c:valAx>
        <c:axId val="199399680"/>
        <c:scaling>
          <c:orientation val="minMax"/>
          <c:max val="2"/>
          <c:min val="-2"/>
        </c:scaling>
        <c:delete val="1"/>
        <c:axPos val="l"/>
        <c:numFmt formatCode="0.0000" sourceLinked="1"/>
        <c:majorTickMark val="none"/>
        <c:minorTickMark val="none"/>
        <c:tickLblPos val="none"/>
        <c:crossAx val="199397760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185062842165209E-2"/>
          <c:y val="3.3557120292226586E-2"/>
          <c:w val="0.93970989364391166"/>
          <c:h val="0.93512508547671425"/>
        </c:manualLayout>
      </c:layout>
      <c:scatterChart>
        <c:scatterStyle val="lineMarker"/>
        <c:varyColors val="0"/>
        <c:ser>
          <c:idx val="0"/>
          <c:order val="0"/>
          <c:tx>
            <c:v>x-axis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shapes!$B$17:$B$18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shapes!$C$17:$C$18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tx>
            <c:v>y-axis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shapes!$E$17:$E$18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shapes!$F$17:$F$18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tx>
            <c:v>z-axis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shapes!$H$17:$H$18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shapes!$I$17:$I$18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shapes!$B$29:$B$30</c:f>
              <c:numCache>
                <c:formatCode>0.0000</c:formatCode>
                <c:ptCount val="2"/>
                <c:pt idx="0">
                  <c:v>0</c:v>
                </c:pt>
                <c:pt idx="1">
                  <c:v>-0.47140452079103168</c:v>
                </c:pt>
              </c:numCache>
            </c:numRef>
          </c:xVal>
          <c:yVal>
            <c:numRef>
              <c:f>shapes!$C$29:$C$30</c:f>
              <c:numCache>
                <c:formatCode>0.0000</c:formatCode>
                <c:ptCount val="2"/>
                <c:pt idx="0">
                  <c:v>0.93969262078590843</c:v>
                </c:pt>
                <c:pt idx="1">
                  <c:v>-0.59248915122912216</c:v>
                </c:pt>
              </c:numCache>
            </c:numRef>
          </c:yVal>
          <c:smooth val="0"/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shapes!$E$29:$E$30</c:f>
              <c:numCache>
                <c:formatCode>0.0000</c:formatCode>
                <c:ptCount val="2"/>
                <c:pt idx="0">
                  <c:v>0</c:v>
                </c:pt>
                <c:pt idx="1">
                  <c:v>0.94280904158206336</c:v>
                </c:pt>
              </c:numCache>
            </c:numRef>
          </c:xVal>
          <c:yVal>
            <c:numRef>
              <c:f>shapes!$F$29:$F$30</c:f>
              <c:numCache>
                <c:formatCode>0.0000</c:formatCode>
                <c:ptCount val="2"/>
                <c:pt idx="0">
                  <c:v>0.93969262078590843</c:v>
                </c:pt>
                <c:pt idx="1">
                  <c:v>-0.31323087359530266</c:v>
                </c:pt>
              </c:numCache>
            </c:numRef>
          </c:yVal>
          <c:smooth val="0"/>
        </c:ser>
        <c:ser>
          <c:idx val="5"/>
          <c:order val="5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shapes!$H$29:$H$30</c:f>
              <c:numCache>
                <c:formatCode>0.0000</c:formatCode>
                <c:ptCount val="2"/>
                <c:pt idx="0">
                  <c:v>0</c:v>
                </c:pt>
                <c:pt idx="1">
                  <c:v>-0.47140452079103162</c:v>
                </c:pt>
              </c:numCache>
            </c:numRef>
          </c:xVal>
          <c:yVal>
            <c:numRef>
              <c:f>shapes!$I$29:$I$30</c:f>
              <c:numCache>
                <c:formatCode>0.0000</c:formatCode>
                <c:ptCount val="2"/>
                <c:pt idx="0">
                  <c:v>0.93969262078590843</c:v>
                </c:pt>
                <c:pt idx="1">
                  <c:v>-3.3972595961483498E-2</c:v>
                </c:pt>
              </c:numCache>
            </c:numRef>
          </c:yVal>
          <c:smooth val="0"/>
        </c:ser>
        <c:ser>
          <c:idx val="6"/>
          <c:order val="6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shapes!$B$33:$B$34</c:f>
              <c:numCache>
                <c:formatCode>0.0000</c:formatCode>
                <c:ptCount val="2"/>
                <c:pt idx="0">
                  <c:v>-0.47140452079103168</c:v>
                </c:pt>
                <c:pt idx="1">
                  <c:v>0.94280904158206336</c:v>
                </c:pt>
              </c:numCache>
            </c:numRef>
          </c:xVal>
          <c:yVal>
            <c:numRef>
              <c:f>shapes!$C$33:$C$34</c:f>
              <c:numCache>
                <c:formatCode>0.0000</c:formatCode>
                <c:ptCount val="2"/>
                <c:pt idx="0">
                  <c:v>-0.59248915122912216</c:v>
                </c:pt>
                <c:pt idx="1">
                  <c:v>-0.31323087359530266</c:v>
                </c:pt>
              </c:numCache>
            </c:numRef>
          </c:yVal>
          <c:smooth val="0"/>
        </c:ser>
        <c:ser>
          <c:idx val="7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shapes!$E$33:$E$34</c:f>
              <c:numCache>
                <c:formatCode>0.0000</c:formatCode>
                <c:ptCount val="2"/>
                <c:pt idx="0">
                  <c:v>-0.47140452079103168</c:v>
                </c:pt>
                <c:pt idx="1">
                  <c:v>-0.47140452079103162</c:v>
                </c:pt>
              </c:numCache>
            </c:numRef>
          </c:xVal>
          <c:yVal>
            <c:numRef>
              <c:f>shapes!$F$33:$F$34</c:f>
              <c:numCache>
                <c:formatCode>0.0000</c:formatCode>
                <c:ptCount val="2"/>
                <c:pt idx="0">
                  <c:v>-0.59248915122912216</c:v>
                </c:pt>
                <c:pt idx="1">
                  <c:v>-3.3972595961483498E-2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shapes!$H$33:$H$34</c:f>
              <c:numCache>
                <c:formatCode>0.0000</c:formatCode>
                <c:ptCount val="2"/>
                <c:pt idx="0">
                  <c:v>0.94280904158206336</c:v>
                </c:pt>
                <c:pt idx="1">
                  <c:v>-0.47140452079103162</c:v>
                </c:pt>
              </c:numCache>
            </c:numRef>
          </c:xVal>
          <c:yVal>
            <c:numRef>
              <c:f>shapes!$I$33:$I$34</c:f>
              <c:numCache>
                <c:formatCode>0.0000</c:formatCode>
                <c:ptCount val="2"/>
                <c:pt idx="0">
                  <c:v>-0.31323087359530266</c:v>
                </c:pt>
                <c:pt idx="1">
                  <c:v>-3.3972595961483498E-2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54080"/>
        <c:axId val="199460352"/>
      </c:scatterChart>
      <c:valAx>
        <c:axId val="199454080"/>
        <c:scaling>
          <c:orientation val="minMax"/>
          <c:max val="1.5"/>
          <c:min val="-1.5"/>
        </c:scaling>
        <c:delete val="1"/>
        <c:axPos val="b"/>
        <c:numFmt formatCode="0.0000" sourceLinked="1"/>
        <c:majorTickMark val="none"/>
        <c:minorTickMark val="none"/>
        <c:tickLblPos val="none"/>
        <c:crossAx val="199460352"/>
        <c:crosses val="autoZero"/>
        <c:crossBetween val="midCat"/>
      </c:valAx>
      <c:valAx>
        <c:axId val="199460352"/>
        <c:scaling>
          <c:orientation val="minMax"/>
          <c:max val="1.5"/>
          <c:min val="-1.5"/>
        </c:scaling>
        <c:delete val="1"/>
        <c:axPos val="l"/>
        <c:numFmt formatCode="0.0000" sourceLinked="1"/>
        <c:majorTickMark val="none"/>
        <c:minorTickMark val="none"/>
        <c:tickLblPos val="none"/>
        <c:crossAx val="199454080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055963412193105E-2"/>
          <c:y val="3.3557120292226586E-2"/>
          <c:w val="0.93996049260904468"/>
          <c:h val="0.93512508547671425"/>
        </c:manualLayout>
      </c:layout>
      <c:scatterChart>
        <c:scatterStyle val="lineMarker"/>
        <c:varyColors val="0"/>
        <c:ser>
          <c:idx val="0"/>
          <c:order val="0"/>
          <c:tx>
            <c:v>x-axis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shapes!$B$17:$B$18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shapes!$C$17:$C$18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tx>
            <c:v>y-axis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shapes!$E$17:$E$18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shapes!$F$17:$F$18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tx>
            <c:v>z-axis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shapes!$H$17:$H$18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shapes!$I$17:$I$18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Euler!$C$20</c:f>
              <c:strCache>
                <c:ptCount val="1"/>
                <c:pt idx="0">
                  <c:v>i-vector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Euler!$C$21:$C$22</c:f>
              <c:numCache>
                <c:formatCode>0.0000</c:formatCode>
                <c:ptCount val="2"/>
                <c:pt idx="0">
                  <c:v>0</c:v>
                </c:pt>
                <c:pt idx="1">
                  <c:v>-0.20956199169782175</c:v>
                </c:pt>
              </c:numCache>
            </c:numRef>
          </c:xVal>
          <c:yVal>
            <c:numRef>
              <c:f>Euler!$D$21:$D$22</c:f>
              <c:numCache>
                <c:formatCode>0.0000</c:formatCode>
                <c:ptCount val="2"/>
                <c:pt idx="0">
                  <c:v>0</c:v>
                </c:pt>
                <c:pt idx="1">
                  <c:v>-0.45811902861962012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Euler!$F$20</c:f>
              <c:strCache>
                <c:ptCount val="1"/>
                <c:pt idx="0">
                  <c:v>j-vector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Euler!$F$21:$F$22</c:f>
              <c:numCache>
                <c:formatCode>0.0000</c:formatCode>
                <c:ptCount val="2"/>
                <c:pt idx="0">
                  <c:v>0</c:v>
                </c:pt>
                <c:pt idx="1">
                  <c:v>0.96842521301676876</c:v>
                </c:pt>
              </c:numCache>
            </c:numRef>
          </c:xVal>
          <c:yVal>
            <c:numRef>
              <c:f>Euler!$G$21:$G$22</c:f>
              <c:numCache>
                <c:formatCode>0.0000</c:formatCode>
                <c:ptCount val="2"/>
                <c:pt idx="0">
                  <c:v>0</c:v>
                </c:pt>
                <c:pt idx="1">
                  <c:v>2.4768843864023282E-2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Euler!$I$20</c:f>
              <c:strCache>
                <c:ptCount val="1"/>
                <c:pt idx="0">
                  <c:v>k-vector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Euler!$I$21:$I$22</c:f>
              <c:numCache>
                <c:formatCode>0.0000</c:formatCode>
                <c:ptCount val="2"/>
                <c:pt idx="0">
                  <c:v>0</c:v>
                </c:pt>
                <c:pt idx="1">
                  <c:v>-0.13504213575424567</c:v>
                </c:pt>
              </c:numCache>
            </c:numRef>
          </c:xVal>
          <c:yVal>
            <c:numRef>
              <c:f>Euler!$J$21:$J$22</c:f>
              <c:numCache>
                <c:formatCode>0.0000</c:formatCode>
                <c:ptCount val="2"/>
                <c:pt idx="0">
                  <c:v>0</c:v>
                </c:pt>
                <c:pt idx="1">
                  <c:v>0.88854569943827633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55936"/>
        <c:axId val="190057856"/>
      </c:scatterChart>
      <c:valAx>
        <c:axId val="190055936"/>
        <c:scaling>
          <c:orientation val="minMax"/>
          <c:max val="1.5"/>
          <c:min val="-1.5"/>
        </c:scaling>
        <c:delete val="1"/>
        <c:axPos val="b"/>
        <c:numFmt formatCode="0.0000" sourceLinked="1"/>
        <c:majorTickMark val="none"/>
        <c:minorTickMark val="none"/>
        <c:tickLblPos val="none"/>
        <c:crossAx val="190057856"/>
        <c:crosses val="autoZero"/>
        <c:crossBetween val="midCat"/>
      </c:valAx>
      <c:valAx>
        <c:axId val="190057856"/>
        <c:scaling>
          <c:orientation val="minMax"/>
          <c:max val="1.5"/>
          <c:min val="-1.5"/>
        </c:scaling>
        <c:delete val="1"/>
        <c:axPos val="l"/>
        <c:numFmt formatCode="0.0000" sourceLinked="1"/>
        <c:majorTickMark val="none"/>
        <c:minorTickMark val="none"/>
        <c:tickLblPos val="none"/>
        <c:crossAx val="190055936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055963412193105E-2"/>
          <c:y val="3.3557120292226586E-2"/>
          <c:w val="0.93996049260904468"/>
          <c:h val="0.93512508547671425"/>
        </c:manualLayout>
      </c:layout>
      <c:scatterChart>
        <c:scatterStyle val="lineMarker"/>
        <c:varyColors val="0"/>
        <c:ser>
          <c:idx val="0"/>
          <c:order val="0"/>
          <c:tx>
            <c:v>x-axis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shapes!$B$17:$B$18</c:f>
              <c:numCache>
                <c:formatCode>0.0000</c:formatCode>
                <c:ptCount val="2"/>
                <c:pt idx="0">
                  <c:v>4.4999999999999991</c:v>
                </c:pt>
                <c:pt idx="1">
                  <c:v>-4.4999999999999991</c:v>
                </c:pt>
              </c:numCache>
            </c:numRef>
          </c:xVal>
          <c:yVal>
            <c:numRef>
              <c:f>shapes!$C$17:$C$18</c:f>
              <c:numCache>
                <c:formatCode>0.0000</c:formatCode>
                <c:ptCount val="2"/>
                <c:pt idx="0">
                  <c:v>2.6657831945342148</c:v>
                </c:pt>
                <c:pt idx="1">
                  <c:v>-2.6657831945342148</c:v>
                </c:pt>
              </c:numCache>
            </c:numRef>
          </c:yVal>
          <c:smooth val="0"/>
        </c:ser>
        <c:ser>
          <c:idx val="1"/>
          <c:order val="1"/>
          <c:tx>
            <c:v>y-axis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shapes!$E$17:$E$18</c:f>
              <c:numCache>
                <c:formatCode>0.0000</c:formatCode>
                <c:ptCount val="2"/>
                <c:pt idx="0">
                  <c:v>-7.794228634059948</c:v>
                </c:pt>
                <c:pt idx="1">
                  <c:v>7.794228634059948</c:v>
                </c:pt>
              </c:numCache>
            </c:numRef>
          </c:xVal>
          <c:yVal>
            <c:numRef>
              <c:f>shapes!$F$17:$F$18</c:f>
              <c:numCache>
                <c:formatCode>0.0000</c:formatCode>
                <c:ptCount val="2"/>
                <c:pt idx="0">
                  <c:v>1.5390906449655088</c:v>
                </c:pt>
                <c:pt idx="1">
                  <c:v>-1.5390906449655088</c:v>
                </c:pt>
              </c:numCache>
            </c:numRef>
          </c:yVal>
          <c:smooth val="0"/>
        </c:ser>
        <c:ser>
          <c:idx val="2"/>
          <c:order val="2"/>
          <c:tx>
            <c:v>z-axis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shapes!$H$17:$H$18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shapes!$I$17:$I$18</c:f>
              <c:numCache>
                <c:formatCode>0.0000</c:formatCode>
                <c:ptCount val="2"/>
                <c:pt idx="0">
                  <c:v>-8.4572335870731763</c:v>
                </c:pt>
                <c:pt idx="1">
                  <c:v>8.4572335870731763</c:v>
                </c:pt>
              </c:numCache>
            </c:numRef>
          </c:yVal>
          <c:smooth val="0"/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rotation!$B$20:$B$21</c:f>
              <c:numCache>
                <c:formatCode>0.0000</c:formatCode>
                <c:ptCount val="2"/>
                <c:pt idx="0">
                  <c:v>-0.32992365117063338</c:v>
                </c:pt>
                <c:pt idx="1">
                  <c:v>0.19083884408551932</c:v>
                </c:pt>
              </c:numCache>
            </c:numRef>
          </c:xVal>
          <c:yVal>
            <c:numRef>
              <c:f>rotation!$C$20:$C$21</c:f>
              <c:numCache>
                <c:formatCode>0.0000</c:formatCode>
                <c:ptCount val="2"/>
                <c:pt idx="0">
                  <c:v>0.79712373051836993</c:v>
                </c:pt>
                <c:pt idx="1">
                  <c:v>-0.74482426435868776</c:v>
                </c:pt>
              </c:numCache>
            </c:numRef>
          </c:yVal>
          <c:smooth val="0"/>
        </c:ser>
        <c:ser>
          <c:idx val="4"/>
          <c:order val="4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rotation!$E$20:$E$21</c:f>
              <c:numCache>
                <c:formatCode>0.0000</c:formatCode>
                <c:ptCount val="2"/>
                <c:pt idx="0">
                  <c:v>-0.32992365117063338</c:v>
                </c:pt>
                <c:pt idx="1">
                  <c:v>0.83713342796204637</c:v>
                </c:pt>
              </c:numCache>
            </c:numRef>
          </c:xVal>
          <c:yVal>
            <c:numRef>
              <c:f>rotation!$F$20:$F$21</c:f>
              <c:numCache>
                <c:formatCode>0.0000</c:formatCode>
                <c:ptCount val="2"/>
                <c:pt idx="0">
                  <c:v>0.79712373051836993</c:v>
                </c:pt>
                <c:pt idx="1">
                  <c:v>0.24011732244905493</c:v>
                </c:pt>
              </c:numCache>
            </c:numRef>
          </c:yVal>
          <c:smooth val="0"/>
        </c:ser>
        <c:ser>
          <c:idx val="5"/>
          <c:order val="5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rotation!$H$20:$H$21</c:f>
              <c:numCache>
                <c:formatCode>0.0000</c:formatCode>
                <c:ptCount val="2"/>
                <c:pt idx="0">
                  <c:v>-0.32992365117063338</c:v>
                </c:pt>
                <c:pt idx="1">
                  <c:v>-0.69804862087693231</c:v>
                </c:pt>
              </c:numCache>
            </c:numRef>
          </c:xVal>
          <c:yVal>
            <c:numRef>
              <c:f>rotation!$I$20:$I$21</c:f>
              <c:numCache>
                <c:formatCode>0.0000</c:formatCode>
                <c:ptCount val="2"/>
                <c:pt idx="0">
                  <c:v>0.79712373051836993</c:v>
                </c:pt>
                <c:pt idx="1">
                  <c:v>-0.2924167886087371</c:v>
                </c:pt>
              </c:numCache>
            </c:numRef>
          </c:yVal>
          <c:smooth val="0"/>
        </c:ser>
        <c:ser>
          <c:idx val="6"/>
          <c:order val="6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rotation!$B$24:$B$25</c:f>
              <c:numCache>
                <c:formatCode>0.0000</c:formatCode>
                <c:ptCount val="2"/>
                <c:pt idx="0">
                  <c:v>0.19083884408551932</c:v>
                </c:pt>
                <c:pt idx="1">
                  <c:v>0.83713342796204637</c:v>
                </c:pt>
              </c:numCache>
            </c:numRef>
          </c:xVal>
          <c:yVal>
            <c:numRef>
              <c:f>rotation!$C$24:$C$25</c:f>
              <c:numCache>
                <c:formatCode>0.0000</c:formatCode>
                <c:ptCount val="2"/>
                <c:pt idx="0">
                  <c:v>-0.74482426435868776</c:v>
                </c:pt>
                <c:pt idx="1">
                  <c:v>0.24011732244905493</c:v>
                </c:pt>
              </c:numCache>
            </c:numRef>
          </c:yVal>
          <c:smooth val="0"/>
        </c:ser>
        <c:ser>
          <c:idx val="7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rotation!$E$24:$E$25</c:f>
              <c:numCache>
                <c:formatCode>0.0000</c:formatCode>
                <c:ptCount val="2"/>
                <c:pt idx="0">
                  <c:v>0.19083884408551932</c:v>
                </c:pt>
                <c:pt idx="1">
                  <c:v>-0.69804862087693231</c:v>
                </c:pt>
              </c:numCache>
            </c:numRef>
          </c:xVal>
          <c:yVal>
            <c:numRef>
              <c:f>rotation!$F$24:$F$25</c:f>
              <c:numCache>
                <c:formatCode>0.0000</c:formatCode>
                <c:ptCount val="2"/>
                <c:pt idx="0">
                  <c:v>-0.74482426435868776</c:v>
                </c:pt>
                <c:pt idx="1">
                  <c:v>-0.2924167886087371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rotation!$H$24:$H$25</c:f>
              <c:numCache>
                <c:formatCode>0.0000</c:formatCode>
                <c:ptCount val="2"/>
                <c:pt idx="0">
                  <c:v>0.83713342796204637</c:v>
                </c:pt>
                <c:pt idx="1">
                  <c:v>-0.69804862087693231</c:v>
                </c:pt>
              </c:numCache>
            </c:numRef>
          </c:xVal>
          <c:yVal>
            <c:numRef>
              <c:f>rotation!$I$24:$I$25</c:f>
              <c:numCache>
                <c:formatCode>0.0000</c:formatCode>
                <c:ptCount val="2"/>
                <c:pt idx="0">
                  <c:v>0.24011732244905493</c:v>
                </c:pt>
                <c:pt idx="1">
                  <c:v>-0.2924167886087371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15456"/>
        <c:axId val="199317376"/>
      </c:scatterChart>
      <c:valAx>
        <c:axId val="199315456"/>
        <c:scaling>
          <c:orientation val="minMax"/>
          <c:max val="1.5"/>
          <c:min val="-1.5"/>
        </c:scaling>
        <c:delete val="1"/>
        <c:axPos val="b"/>
        <c:numFmt formatCode="0.0000" sourceLinked="1"/>
        <c:majorTickMark val="none"/>
        <c:minorTickMark val="none"/>
        <c:tickLblPos val="none"/>
        <c:crossAx val="199317376"/>
        <c:crosses val="autoZero"/>
        <c:crossBetween val="midCat"/>
      </c:valAx>
      <c:valAx>
        <c:axId val="199317376"/>
        <c:scaling>
          <c:orientation val="minMax"/>
          <c:max val="1.5"/>
          <c:min val="-1.5"/>
        </c:scaling>
        <c:delete val="1"/>
        <c:axPos val="l"/>
        <c:numFmt formatCode="0.0000" sourceLinked="1"/>
        <c:majorTickMark val="none"/>
        <c:minorTickMark val="none"/>
        <c:tickLblPos val="none"/>
        <c:crossAx val="199315456"/>
        <c:crosses val="autoZero"/>
        <c:crossBetween val="midCat"/>
      </c:valAx>
      <c:spPr>
        <a:solidFill>
          <a:srgbClr val="D0D0D0"/>
        </a:solidFill>
        <a:ln w="3175">
          <a:solidFill>
            <a:srgbClr val="848284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Kochi Gothic"/>
          <a:ea typeface="Kochi Gothic"/>
          <a:cs typeface="Kochi Gothic"/>
        </a:defRPr>
      </a:pPr>
      <a:endParaRPr lang="ja-JP"/>
    </a:p>
  </c:txPr>
  <c:printSettings>
    <c:headerFooter alignWithMargins="0"/>
    <c:pageMargins b="1" l="0.75" r="0.75" t="1" header="0" footer="0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14</xdr:row>
      <xdr:rowOff>66675</xdr:rowOff>
    </xdr:from>
    <xdr:to>
      <xdr:col>17</xdr:col>
      <xdr:colOff>390525</xdr:colOff>
      <xdr:row>39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37</xdr:row>
      <xdr:rowOff>142876</xdr:rowOff>
    </xdr:from>
    <xdr:to>
      <xdr:col>20</xdr:col>
      <xdr:colOff>457200</xdr:colOff>
      <xdr:row>59</xdr:row>
      <xdr:rowOff>66676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495301</xdr:colOff>
      <xdr:row>57</xdr:row>
      <xdr:rowOff>0</xdr:rowOff>
    </xdr:from>
    <xdr:to>
      <xdr:col>16</xdr:col>
      <xdr:colOff>66675</xdr:colOff>
      <xdr:row>78</xdr:row>
      <xdr:rowOff>76200</xdr:rowOff>
    </xdr:to>
    <xdr:graphicFrame macro="">
      <xdr:nvGraphicFramePr>
        <xdr:cNvPr id="20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14</xdr:row>
      <xdr:rowOff>114300</xdr:rowOff>
    </xdr:from>
    <xdr:to>
      <xdr:col>17</xdr:col>
      <xdr:colOff>171450</xdr:colOff>
      <xdr:row>36</xdr:row>
      <xdr:rowOff>28575</xdr:rowOff>
    </xdr:to>
    <xdr:graphicFrame macro="">
      <xdr:nvGraphicFramePr>
        <xdr:cNvPr id="205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11</xdr:row>
      <xdr:rowOff>104775</xdr:rowOff>
    </xdr:from>
    <xdr:to>
      <xdr:col>20</xdr:col>
      <xdr:colOff>66675</xdr:colOff>
      <xdr:row>37</xdr:row>
      <xdr:rowOff>152400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11</xdr:row>
      <xdr:rowOff>104775</xdr:rowOff>
    </xdr:from>
    <xdr:to>
      <xdr:col>19</xdr:col>
      <xdr:colOff>428625</xdr:colOff>
      <xdr:row>37</xdr:row>
      <xdr:rowOff>152400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tabSelected="1" zoomScaleSheetLayoutView="1" workbookViewId="0"/>
  </sheetViews>
  <sheetFormatPr defaultRowHeight="12.75"/>
  <cols>
    <col min="1" max="6" width="9.140625" style="5" customWidth="1"/>
    <col min="7" max="10" width="9.140625" style="5"/>
    <col min="11" max="11" width="9.140625" style="5" customWidth="1"/>
    <col min="12" max="14" width="9.140625" style="5"/>
  </cols>
  <sheetData>
    <row r="3" spans="2:14">
      <c r="B3" s="5" t="s">
        <v>0</v>
      </c>
      <c r="C3" s="3">
        <v>45</v>
      </c>
      <c r="D3" s="5" t="s">
        <v>1</v>
      </c>
      <c r="E3" s="6">
        <f>RADIANS($C$3)</f>
        <v>0.78539816339744828</v>
      </c>
      <c r="F3" s="5" t="s">
        <v>2</v>
      </c>
      <c r="H3" s="3">
        <v>35.28</v>
      </c>
      <c r="I3" s="5" t="s">
        <v>1</v>
      </c>
      <c r="J3" s="6">
        <f>RADIANS($H$3)</f>
        <v>0.61575216010359946</v>
      </c>
      <c r="K3" s="5" t="s">
        <v>2</v>
      </c>
    </row>
    <row r="5" spans="2:14">
      <c r="B5" s="5" t="s">
        <v>3</v>
      </c>
      <c r="D5" s="5" t="s">
        <v>4</v>
      </c>
      <c r="I5" s="5" t="s">
        <v>5</v>
      </c>
    </row>
    <row r="7" spans="2:14">
      <c r="C7" s="6">
        <f>COS($E$3)</f>
        <v>0.70710678118654757</v>
      </c>
      <c r="D7" s="6">
        <f>-SIN($E$3)</f>
        <v>-0.70710678118654746</v>
      </c>
      <c r="E7" s="6">
        <v>0</v>
      </c>
      <c r="H7" s="6">
        <f>COS($J$3)</f>
        <v>0.81633925071718394</v>
      </c>
      <c r="I7" s="6">
        <v>0</v>
      </c>
      <c r="J7" s="6">
        <f>SIN($J$3)</f>
        <v>0.57757270342226763</v>
      </c>
    </row>
    <row r="8" spans="2:14">
      <c r="B8" s="5" t="s">
        <v>6</v>
      </c>
      <c r="C8" s="6">
        <f>SIN($E$3)</f>
        <v>0.70710678118654746</v>
      </c>
      <c r="D8" s="6">
        <f>COS($E$3)</f>
        <v>0.70710678118654757</v>
      </c>
      <c r="E8" s="6">
        <v>0</v>
      </c>
      <c r="H8" s="6">
        <v>0</v>
      </c>
      <c r="I8" s="6">
        <v>1</v>
      </c>
      <c r="J8" s="6">
        <v>0</v>
      </c>
    </row>
    <row r="9" spans="2:14">
      <c r="C9" s="6">
        <v>0</v>
      </c>
      <c r="D9" s="6">
        <v>0</v>
      </c>
      <c r="E9" s="6">
        <v>1</v>
      </c>
      <c r="H9" s="6">
        <f>-SIN($J$3)</f>
        <v>-0.57757270342226763</v>
      </c>
      <c r="I9" s="6">
        <v>0</v>
      </c>
      <c r="J9" s="6">
        <f>COS($J$3)</f>
        <v>0.81633925071718394</v>
      </c>
    </row>
    <row r="12" spans="2:14">
      <c r="B12" s="4" t="s">
        <v>8</v>
      </c>
      <c r="C12" s="6">
        <v>0</v>
      </c>
      <c r="D12" s="6">
        <v>0</v>
      </c>
      <c r="E12" s="6">
        <v>0</v>
      </c>
      <c r="F12" s="5" t="s">
        <v>52</v>
      </c>
      <c r="G12" s="2">
        <f t="shared" ref="G12:G17" si="0">$C$7*C12+$D$7*D12+$E$7*E12</f>
        <v>0</v>
      </c>
      <c r="H12" s="2">
        <f t="shared" ref="H12:H17" si="1">$C$8*C12+$D$8*D12+$E$8*E12</f>
        <v>0</v>
      </c>
      <c r="I12" s="2">
        <f t="shared" ref="I12:I17" si="2">$C$9*C12+$D$9*D12+$E$9*E12</f>
        <v>0</v>
      </c>
      <c r="J12" s="5" t="s">
        <v>52</v>
      </c>
      <c r="K12" s="2">
        <f t="shared" ref="K12:K17" si="3">$H$7*G12+$I$7*H12+$J$7*I12</f>
        <v>0</v>
      </c>
      <c r="L12" s="2">
        <f t="shared" ref="L12:L17" si="4">$H$8*G12+$I$8*H12+$J$8*I12</f>
        <v>0</v>
      </c>
      <c r="M12" s="2">
        <f t="shared" ref="M12:M17" si="5">$H$9*G12+$I$9*H12+$J$9*I12</f>
        <v>0</v>
      </c>
      <c r="N12" s="5" t="s">
        <v>7</v>
      </c>
    </row>
    <row r="13" spans="2:14">
      <c r="B13" s="4" t="s">
        <v>8</v>
      </c>
      <c r="C13" s="6">
        <v>1</v>
      </c>
      <c r="D13" s="6">
        <v>0</v>
      </c>
      <c r="E13" s="6">
        <v>0</v>
      </c>
      <c r="F13" s="5" t="s">
        <v>52</v>
      </c>
      <c r="G13" s="2">
        <f t="shared" si="0"/>
        <v>0.70710678118654757</v>
      </c>
      <c r="H13" s="2">
        <f t="shared" si="1"/>
        <v>0.70710678118654746</v>
      </c>
      <c r="I13" s="2">
        <f t="shared" si="2"/>
        <v>0</v>
      </c>
      <c r="J13" s="5" t="s">
        <v>52</v>
      </c>
      <c r="K13" s="2">
        <f t="shared" si="3"/>
        <v>0.57723901993086602</v>
      </c>
      <c r="L13" s="2">
        <f t="shared" si="4"/>
        <v>0.70710678118654746</v>
      </c>
      <c r="M13" s="2">
        <f t="shared" si="5"/>
        <v>-0.40840557521813214</v>
      </c>
      <c r="N13" s="5" t="s">
        <v>7</v>
      </c>
    </row>
    <row r="14" spans="2:14">
      <c r="B14" s="4" t="s">
        <v>8</v>
      </c>
      <c r="C14" s="6">
        <v>0</v>
      </c>
      <c r="D14" s="6">
        <v>1</v>
      </c>
      <c r="E14" s="6">
        <v>0</v>
      </c>
      <c r="F14" s="5" t="s">
        <v>52</v>
      </c>
      <c r="G14" s="2">
        <f t="shared" si="0"/>
        <v>-0.70710678118654746</v>
      </c>
      <c r="H14" s="2">
        <f t="shared" si="1"/>
        <v>0.70710678118654757</v>
      </c>
      <c r="I14" s="2">
        <f t="shared" si="2"/>
        <v>0</v>
      </c>
      <c r="J14" s="5" t="s">
        <v>52</v>
      </c>
      <c r="K14" s="2">
        <f t="shared" si="3"/>
        <v>-0.5772390199308659</v>
      </c>
      <c r="L14" s="2">
        <f t="shared" si="4"/>
        <v>0.70710678118654757</v>
      </c>
      <c r="M14" s="2">
        <f t="shared" si="5"/>
        <v>0.40840557521813209</v>
      </c>
      <c r="N14" s="5" t="s">
        <v>7</v>
      </c>
    </row>
    <row r="15" spans="2:14">
      <c r="B15" s="4" t="s">
        <v>8</v>
      </c>
      <c r="C15" s="6">
        <v>0</v>
      </c>
      <c r="D15" s="6">
        <v>0</v>
      </c>
      <c r="E15" s="6">
        <v>1</v>
      </c>
      <c r="F15" s="5" t="s">
        <v>52</v>
      </c>
      <c r="G15" s="2">
        <f t="shared" si="0"/>
        <v>0</v>
      </c>
      <c r="H15" s="2">
        <f t="shared" si="1"/>
        <v>0</v>
      </c>
      <c r="I15" s="2">
        <f t="shared" si="2"/>
        <v>1</v>
      </c>
      <c r="J15" s="5" t="s">
        <v>52</v>
      </c>
      <c r="K15" s="2">
        <f t="shared" si="3"/>
        <v>0.57757270342226763</v>
      </c>
      <c r="L15" s="2">
        <f t="shared" si="4"/>
        <v>0</v>
      </c>
      <c r="M15" s="2">
        <f t="shared" si="5"/>
        <v>0.81633925071718394</v>
      </c>
      <c r="N15" s="5" t="s">
        <v>7</v>
      </c>
    </row>
    <row r="16" spans="2:14">
      <c r="B16" s="4" t="s">
        <v>8</v>
      </c>
      <c r="C16" s="6">
        <v>1</v>
      </c>
      <c r="D16" s="6">
        <v>1</v>
      </c>
      <c r="E16" s="6">
        <v>0</v>
      </c>
      <c r="F16" s="5" t="s">
        <v>52</v>
      </c>
      <c r="G16" s="2">
        <f t="shared" si="0"/>
        <v>1.1102230246251565E-16</v>
      </c>
      <c r="H16" s="2">
        <f t="shared" si="1"/>
        <v>1.4142135623730949</v>
      </c>
      <c r="I16" s="2">
        <f t="shared" si="2"/>
        <v>0</v>
      </c>
      <c r="J16" s="5" t="s">
        <v>52</v>
      </c>
      <c r="K16" s="2">
        <f t="shared" si="3"/>
        <v>9.0631863205146594E-17</v>
      </c>
      <c r="L16" s="2">
        <f t="shared" si="4"/>
        <v>1.4142135623730949</v>
      </c>
      <c r="M16" s="2">
        <f t="shared" si="5"/>
        <v>-6.4123451373439847E-17</v>
      </c>
      <c r="N16" s="5" t="s">
        <v>7</v>
      </c>
    </row>
    <row r="17" spans="2:14">
      <c r="B17" s="4" t="s">
        <v>8</v>
      </c>
      <c r="C17" s="6">
        <v>1</v>
      </c>
      <c r="D17" s="6">
        <v>1</v>
      </c>
      <c r="E17" s="6">
        <v>1</v>
      </c>
      <c r="F17" s="5" t="s">
        <v>52</v>
      </c>
      <c r="G17" s="2">
        <f t="shared" si="0"/>
        <v>1.1102230246251565E-16</v>
      </c>
      <c r="H17" s="2">
        <f t="shared" si="1"/>
        <v>1.4142135623730949</v>
      </c>
      <c r="I17" s="2">
        <f t="shared" si="2"/>
        <v>1</v>
      </c>
      <c r="J17" s="5" t="s">
        <v>52</v>
      </c>
      <c r="K17" s="2">
        <f t="shared" si="3"/>
        <v>0.57757270342226774</v>
      </c>
      <c r="L17" s="2">
        <f t="shared" si="4"/>
        <v>1.4142135623730949</v>
      </c>
      <c r="M17" s="2">
        <f t="shared" si="5"/>
        <v>0.81633925071718383</v>
      </c>
      <c r="N17" s="5" t="s">
        <v>7</v>
      </c>
    </row>
  </sheetData>
  <phoneticPr fontId="2"/>
  <pageMargins left="1" right="1" top="1.6666666666666667" bottom="1.6666666666666667" header="1" footer="1"/>
  <pageSetup paperSize="0" firstPageNumber="4294967295" fitToWidth="0" fitToHeight="0" orientation="portrait" copies="0"/>
  <headerFooter alignWithMargins="0">
    <oddHeader>&amp;L&amp;C&amp;[TAB]&amp;R</oddHeader>
    <oddFooter>&amp;L&amp;CPage &amp;[PAGE]&amp;R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8"/>
  <sheetViews>
    <sheetView zoomScaleSheetLayoutView="1" workbookViewId="0"/>
  </sheetViews>
  <sheetFormatPr defaultRowHeight="12.75"/>
  <cols>
    <col min="1" max="9" width="9.140625" style="5" customWidth="1"/>
    <col min="10" max="18" width="9.140625" style="5"/>
  </cols>
  <sheetData>
    <row r="3" spans="2:17">
      <c r="B3" s="5" t="s">
        <v>9</v>
      </c>
      <c r="C3" s="3" t="s">
        <v>10</v>
      </c>
      <c r="D3" s="3">
        <v>30</v>
      </c>
      <c r="E3" s="6" t="s">
        <v>11</v>
      </c>
      <c r="F3" s="5" t="s">
        <v>12</v>
      </c>
      <c r="G3" s="3">
        <v>20</v>
      </c>
      <c r="H3" s="3" t="s">
        <v>11</v>
      </c>
      <c r="J3" s="6"/>
    </row>
    <row r="4" spans="2:17">
      <c r="C4" s="4" t="s">
        <v>13</v>
      </c>
      <c r="D4" s="6">
        <f>RADIANS(D3)</f>
        <v>0.52359877559829882</v>
      </c>
      <c r="E4" s="5" t="s">
        <v>14</v>
      </c>
      <c r="F4" s="4" t="s">
        <v>13</v>
      </c>
      <c r="G4" s="6">
        <f>RADIANS(G3)</f>
        <v>0.3490658503988659</v>
      </c>
      <c r="H4" s="5" t="s">
        <v>14</v>
      </c>
    </row>
    <row r="6" spans="2:17">
      <c r="C6" s="6">
        <f>COS($D$4)</f>
        <v>0.86602540378443871</v>
      </c>
      <c r="D6" s="6">
        <f>SIN($D$4)</f>
        <v>0.49999999999999994</v>
      </c>
      <c r="E6" s="6">
        <v>0</v>
      </c>
      <c r="G6" s="6">
        <f>COS($G$4)</f>
        <v>0.93969262078590843</v>
      </c>
      <c r="H6" s="6">
        <v>0</v>
      </c>
      <c r="I6" s="6">
        <f>SIN($G$4)</f>
        <v>0.34202014332566871</v>
      </c>
      <c r="K6" s="6">
        <f t="shared" ref="K6:M8" si="0">$G6*C$6+$H6*C$7+$I6*C$8</f>
        <v>0.8137976813493738</v>
      </c>
      <c r="L6" s="6">
        <f t="shared" si="0"/>
        <v>0.46984631039295416</v>
      </c>
      <c r="M6" s="6">
        <f t="shared" si="0"/>
        <v>0.34202014332566871</v>
      </c>
    </row>
    <row r="7" spans="2:17">
      <c r="B7" s="5" t="s">
        <v>6</v>
      </c>
      <c r="C7" s="6">
        <f>-SIN($D$4)</f>
        <v>-0.49999999999999994</v>
      </c>
      <c r="D7" s="6">
        <f>COS($D$4)</f>
        <v>0.86602540378443871</v>
      </c>
      <c r="E7" s="6">
        <v>0</v>
      </c>
      <c r="G7" s="6">
        <v>0</v>
      </c>
      <c r="H7" s="6">
        <v>1</v>
      </c>
      <c r="I7" s="6">
        <v>0</v>
      </c>
      <c r="J7" s="5" t="s">
        <v>15</v>
      </c>
      <c r="K7" s="6">
        <f t="shared" si="0"/>
        <v>-0.49999999999999994</v>
      </c>
      <c r="L7" s="6">
        <f t="shared" si="0"/>
        <v>0.86602540378443871</v>
      </c>
      <c r="M7" s="6">
        <f t="shared" si="0"/>
        <v>0</v>
      </c>
    </row>
    <row r="8" spans="2:17">
      <c r="C8" s="6">
        <v>0</v>
      </c>
      <c r="D8" s="6">
        <v>0</v>
      </c>
      <c r="E8" s="6">
        <v>1</v>
      </c>
      <c r="G8" s="6">
        <f>-SIN($G$4)</f>
        <v>-0.34202014332566871</v>
      </c>
      <c r="H8" s="6">
        <v>0</v>
      </c>
      <c r="I8" s="6">
        <f>COS($G$4)</f>
        <v>0.93969262078590843</v>
      </c>
      <c r="K8" s="6">
        <f t="shared" si="0"/>
        <v>-0.29619813272602386</v>
      </c>
      <c r="L8" s="6">
        <f t="shared" si="0"/>
        <v>-0.17101007166283433</v>
      </c>
      <c r="M8" s="6">
        <f t="shared" si="0"/>
        <v>0.93969262078590843</v>
      </c>
    </row>
    <row r="11" spans="2:17">
      <c r="B11" s="5" t="s">
        <v>17</v>
      </c>
      <c r="C11" s="6">
        <v>-9</v>
      </c>
      <c r="D11" s="6">
        <v>0</v>
      </c>
      <c r="E11" s="6">
        <v>0</v>
      </c>
      <c r="F11" s="5" t="s">
        <v>18</v>
      </c>
      <c r="G11" s="6">
        <v>9</v>
      </c>
      <c r="H11" s="6">
        <v>0</v>
      </c>
      <c r="I11" s="6">
        <v>0</v>
      </c>
      <c r="J11" s="5" t="s">
        <v>7</v>
      </c>
      <c r="K11" s="6">
        <f>$K$6*C11+$L$6*D11+$M$6*E11</f>
        <v>-7.3241791321443639</v>
      </c>
      <c r="L11" s="6">
        <f>$K$7*C11+$L$7*D11+$M$7*E11</f>
        <v>4.4999999999999991</v>
      </c>
      <c r="M11" s="6">
        <f>$K$8*C11+$L$8*D11+$M$8*E11</f>
        <v>2.6657831945342148</v>
      </c>
      <c r="N11" s="6"/>
      <c r="O11" s="6">
        <f>$K$6*G11+$L$6*H11+$M$6*I11</f>
        <v>7.3241791321443639</v>
      </c>
      <c r="P11" s="6">
        <f>$K$7*G11+$L$7*H11+$M$7*I11</f>
        <v>-4.4999999999999991</v>
      </c>
      <c r="Q11" s="6">
        <f>$K$8*G11+$L$8*H11+$M$8*I11</f>
        <v>-2.6657831945342148</v>
      </c>
    </row>
    <row r="12" spans="2:17">
      <c r="B12" s="5" t="s">
        <v>16</v>
      </c>
      <c r="C12" s="6">
        <v>0</v>
      </c>
      <c r="D12" s="6">
        <v>-9</v>
      </c>
      <c r="E12" s="6">
        <v>0</v>
      </c>
      <c r="F12" s="5" t="s">
        <v>18</v>
      </c>
      <c r="G12" s="6">
        <v>0</v>
      </c>
      <c r="H12" s="6">
        <v>9</v>
      </c>
      <c r="I12" s="6">
        <v>0</v>
      </c>
      <c r="J12" s="5" t="s">
        <v>7</v>
      </c>
      <c r="K12" s="6">
        <f>$K$6*C12+$L$6*D12+$M$6*E12</f>
        <v>-4.2286167935365873</v>
      </c>
      <c r="L12" s="6">
        <f>$K$7*C12+$L$7*D12+$M$7*E12</f>
        <v>-7.794228634059948</v>
      </c>
      <c r="M12" s="6">
        <f>$K$8*C12+$L$8*D12+$M$8*E12</f>
        <v>1.5390906449655088</v>
      </c>
      <c r="N12" s="6"/>
      <c r="O12" s="6">
        <f>$K$6*G12+$L$6*H12+$M$6*I12</f>
        <v>4.2286167935365873</v>
      </c>
      <c r="P12" s="6">
        <f>$K$7*G12+$L$7*H12+$M$7*I12</f>
        <v>7.794228634059948</v>
      </c>
      <c r="Q12" s="6">
        <f>$K$8*G12+$L$8*H12+$M$8*I12</f>
        <v>-1.5390906449655088</v>
      </c>
    </row>
    <row r="13" spans="2:17">
      <c r="B13" s="5" t="s">
        <v>19</v>
      </c>
      <c r="C13" s="6">
        <v>0</v>
      </c>
      <c r="D13" s="6">
        <v>0</v>
      </c>
      <c r="E13" s="6">
        <v>-9</v>
      </c>
      <c r="F13" s="5" t="s">
        <v>18</v>
      </c>
      <c r="G13" s="6">
        <v>0</v>
      </c>
      <c r="H13" s="6">
        <v>0</v>
      </c>
      <c r="I13" s="6">
        <v>9</v>
      </c>
      <c r="J13" s="5" t="s">
        <v>7</v>
      </c>
      <c r="K13" s="6">
        <f>$K$6*C13+$L$6*D13+$M$6*E13</f>
        <v>-3.0781812899310186</v>
      </c>
      <c r="L13" s="6">
        <f>$K$7*C13+$L$7*D13+$M$7*E13</f>
        <v>0</v>
      </c>
      <c r="M13" s="6">
        <f>$K$8*C13+$L$8*D13+$M$8*E13</f>
        <v>-8.4572335870731763</v>
      </c>
      <c r="N13" s="6"/>
      <c r="O13" s="6">
        <f>$K$6*G13+$L$6*H13+$M$6*I13</f>
        <v>3.0781812899310186</v>
      </c>
      <c r="P13" s="6">
        <f>$K$7*G13+$L$7*H13+$M$7*I13</f>
        <v>0</v>
      </c>
      <c r="Q13" s="6">
        <f>$K$8*G13+$L$8*H13+$M$8*I13</f>
        <v>8.4572335870731763</v>
      </c>
    </row>
    <row r="16" spans="2:17">
      <c r="B16" s="5" t="s">
        <v>20</v>
      </c>
      <c r="C16" s="6"/>
      <c r="D16" s="6"/>
      <c r="E16" s="6" t="s">
        <v>21</v>
      </c>
      <c r="G16" s="2"/>
      <c r="H16" s="2" t="s">
        <v>22</v>
      </c>
      <c r="I16" s="2"/>
      <c r="K16" s="2"/>
      <c r="L16" s="2"/>
      <c r="M16" s="2"/>
    </row>
    <row r="17" spans="2:9">
      <c r="B17" s="6">
        <f>L11</f>
        <v>4.4999999999999991</v>
      </c>
      <c r="C17" s="6">
        <f>M11</f>
        <v>2.6657831945342148</v>
      </c>
      <c r="D17" s="6"/>
      <c r="E17" s="6">
        <f>L12</f>
        <v>-7.794228634059948</v>
      </c>
      <c r="F17" s="6">
        <f>M12</f>
        <v>1.5390906449655088</v>
      </c>
      <c r="G17" s="6"/>
      <c r="H17" s="6">
        <f>L13</f>
        <v>0</v>
      </c>
      <c r="I17" s="6">
        <f>M13</f>
        <v>-8.4572335870731763</v>
      </c>
    </row>
    <row r="18" spans="2:9">
      <c r="B18" s="6">
        <f>P11</f>
        <v>-4.4999999999999991</v>
      </c>
      <c r="C18" s="6">
        <f>Q11</f>
        <v>-2.6657831945342148</v>
      </c>
      <c r="D18" s="6"/>
      <c r="E18" s="6">
        <f>P12</f>
        <v>7.794228634059948</v>
      </c>
      <c r="F18" s="6">
        <f>Q12</f>
        <v>-1.5390906449655088</v>
      </c>
      <c r="G18" s="6"/>
      <c r="H18" s="6">
        <f>P13</f>
        <v>0</v>
      </c>
      <c r="I18" s="6">
        <f>Q13</f>
        <v>8.4572335870731763</v>
      </c>
    </row>
  </sheetData>
  <phoneticPr fontId="2"/>
  <pageMargins left="1" right="1" top="1.6666666666666667" bottom="1.6666666666666667" header="1" footer="1"/>
  <pageSetup paperSize="0" firstPageNumber="4294967295" fitToWidth="0" fitToHeight="0" orientation="portrait" copies="0"/>
  <headerFooter alignWithMargins="0">
    <oddHeader>&amp;L&amp;C&amp;[TAB]&amp;R</oddHeader>
    <oddFooter>&amp;L&amp;CPage &amp;[PAGE]&amp;R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82"/>
  <sheetViews>
    <sheetView zoomScaleSheetLayoutView="1" workbookViewId="0"/>
  </sheetViews>
  <sheetFormatPr defaultRowHeight="12.75"/>
  <cols>
    <col min="1" max="4" width="9.140625" style="5"/>
    <col min="5" max="5" width="9.140625" style="5" customWidth="1"/>
    <col min="6" max="14" width="9.140625" style="5"/>
    <col min="15" max="17" width="9.140625" style="5" customWidth="1"/>
    <col min="18" max="21" width="9.140625" style="5"/>
  </cols>
  <sheetData>
    <row r="3" spans="2:21">
      <c r="B3" s="5" t="s">
        <v>9</v>
      </c>
      <c r="C3" s="3" t="s">
        <v>10</v>
      </c>
      <c r="D3" s="3">
        <v>30</v>
      </c>
      <c r="E3" s="6" t="s">
        <v>11</v>
      </c>
      <c r="F3" s="5" t="s">
        <v>12</v>
      </c>
      <c r="G3" s="3">
        <v>20</v>
      </c>
      <c r="H3" s="3" t="s">
        <v>11</v>
      </c>
      <c r="J3" s="6"/>
    </row>
    <row r="4" spans="2:21">
      <c r="C4" s="4" t="s">
        <v>13</v>
      </c>
      <c r="D4" s="6">
        <f>RADIANS(D3)</f>
        <v>0.52359877559829882</v>
      </c>
      <c r="E4" s="5" t="s">
        <v>14</v>
      </c>
      <c r="F4" s="4" t="s">
        <v>13</v>
      </c>
      <c r="G4" s="6">
        <f>RADIANS(G3)</f>
        <v>0.3490658503988659</v>
      </c>
      <c r="H4" s="5" t="s">
        <v>14</v>
      </c>
    </row>
    <row r="6" spans="2:21">
      <c r="C6" s="6">
        <f>COS(D4)</f>
        <v>0.86602540378443871</v>
      </c>
      <c r="D6" s="6">
        <f>SIN(D4)</f>
        <v>0.49999999999999994</v>
      </c>
      <c r="E6" s="6">
        <v>0</v>
      </c>
      <c r="G6" s="6">
        <f>COS(G4)</f>
        <v>0.93969262078590843</v>
      </c>
      <c r="H6" s="6">
        <v>0</v>
      </c>
      <c r="I6" s="6">
        <f>SIN(G4)</f>
        <v>0.34202014332566871</v>
      </c>
      <c r="K6" s="6">
        <f t="shared" ref="K6:M8" si="0">$G6*C$6+$H6*C$7+$I6*C$8</f>
        <v>0.8137976813493738</v>
      </c>
      <c r="L6" s="6">
        <f t="shared" si="0"/>
        <v>0.46984631039295416</v>
      </c>
      <c r="M6" s="6">
        <f t="shared" si="0"/>
        <v>0.34202014332566871</v>
      </c>
    </row>
    <row r="7" spans="2:21">
      <c r="B7" s="5" t="s">
        <v>6</v>
      </c>
      <c r="C7" s="6">
        <f>-SIN(D4)</f>
        <v>-0.49999999999999994</v>
      </c>
      <c r="D7" s="6">
        <f>COS(D4)</f>
        <v>0.86602540378443871</v>
      </c>
      <c r="E7" s="6">
        <v>0</v>
      </c>
      <c r="G7" s="6">
        <v>0</v>
      </c>
      <c r="H7" s="6">
        <v>1</v>
      </c>
      <c r="I7" s="6">
        <v>0</v>
      </c>
      <c r="J7" s="5" t="s">
        <v>15</v>
      </c>
      <c r="K7" s="6">
        <f t="shared" si="0"/>
        <v>-0.49999999999999994</v>
      </c>
      <c r="L7" s="6">
        <f t="shared" si="0"/>
        <v>0.86602540378443871</v>
      </c>
      <c r="M7" s="6">
        <f t="shared" si="0"/>
        <v>0</v>
      </c>
    </row>
    <row r="8" spans="2:21">
      <c r="C8" s="6">
        <v>0</v>
      </c>
      <c r="D8" s="6">
        <v>0</v>
      </c>
      <c r="E8" s="6">
        <v>1</v>
      </c>
      <c r="G8" s="6">
        <f>-SIN(G4)</f>
        <v>-0.34202014332566871</v>
      </c>
      <c r="H8" s="6">
        <v>0</v>
      </c>
      <c r="I8" s="6">
        <f>COS(G4)</f>
        <v>0.93969262078590843</v>
      </c>
      <c r="K8" s="6">
        <f t="shared" si="0"/>
        <v>-0.29619813272602386</v>
      </c>
      <c r="L8" s="6">
        <f t="shared" si="0"/>
        <v>-0.17101007166283433</v>
      </c>
      <c r="M8" s="6">
        <f t="shared" si="0"/>
        <v>0.93969262078590843</v>
      </c>
    </row>
    <row r="11" spans="2:21">
      <c r="B11" s="5" t="s">
        <v>17</v>
      </c>
      <c r="C11" s="6">
        <v>-9</v>
      </c>
      <c r="D11" s="6">
        <v>0</v>
      </c>
      <c r="E11" s="6">
        <v>0</v>
      </c>
      <c r="F11" s="5" t="s">
        <v>53</v>
      </c>
      <c r="G11" s="6">
        <v>9</v>
      </c>
      <c r="H11" s="6">
        <v>0</v>
      </c>
      <c r="I11" s="6">
        <v>0</v>
      </c>
      <c r="J11" s="5" t="s">
        <v>7</v>
      </c>
      <c r="K11" s="6">
        <f>$K$6*C11+$L$6*D11+$M$6*E11</f>
        <v>-7.3241791321443639</v>
      </c>
      <c r="L11" s="6">
        <f>$K$7*C11+$L$7*D11+$M$7*E11</f>
        <v>4.4999999999999991</v>
      </c>
      <c r="M11" s="6">
        <f>$K$8*C11+$L$8*D11+$M$8*E11</f>
        <v>2.6657831945342148</v>
      </c>
      <c r="N11" s="6"/>
      <c r="O11" s="6">
        <f>$K$6*G11+$L$6*H11+$M$6*I11</f>
        <v>7.3241791321443639</v>
      </c>
      <c r="P11" s="6">
        <f>$K$7*G11+$L$7*H11+$M$7*I11</f>
        <v>-4.4999999999999991</v>
      </c>
      <c r="Q11" s="6">
        <f>$K$8*G11+$L$8*H11+$M$8*I11</f>
        <v>-2.6657831945342148</v>
      </c>
      <c r="R11" s="6"/>
      <c r="S11" s="6"/>
      <c r="T11" s="6"/>
      <c r="U11" s="6"/>
    </row>
    <row r="12" spans="2:21">
      <c r="B12" s="5" t="s">
        <v>16</v>
      </c>
      <c r="C12" s="6">
        <v>0</v>
      </c>
      <c r="D12" s="6">
        <v>-9</v>
      </c>
      <c r="E12" s="6">
        <v>0</v>
      </c>
      <c r="F12" s="5" t="s">
        <v>53</v>
      </c>
      <c r="G12" s="6">
        <v>0</v>
      </c>
      <c r="H12" s="6">
        <v>9</v>
      </c>
      <c r="I12" s="6">
        <v>0</v>
      </c>
      <c r="J12" s="5" t="s">
        <v>7</v>
      </c>
      <c r="K12" s="6">
        <f>$K$6*C12+$L$6*D12+$M$6*E12</f>
        <v>-4.2286167935365873</v>
      </c>
      <c r="L12" s="6">
        <f>$K$7*C12+$L$7*D12+$M$7*E12</f>
        <v>-7.794228634059948</v>
      </c>
      <c r="M12" s="6">
        <f>$K$8*C12+$L$8*D12+$M$8*E12</f>
        <v>1.5390906449655088</v>
      </c>
      <c r="N12" s="6"/>
      <c r="O12" s="6">
        <f>$K$6*G12+$L$6*H12+$M$6*I12</f>
        <v>4.2286167935365873</v>
      </c>
      <c r="P12" s="6">
        <f>$K$7*G12+$L$7*H12+$M$7*I12</f>
        <v>7.794228634059948</v>
      </c>
      <c r="Q12" s="6">
        <f>$K$8*G12+$L$8*H12+$M$8*I12</f>
        <v>-1.5390906449655088</v>
      </c>
      <c r="R12" s="6"/>
      <c r="S12" s="6"/>
      <c r="T12" s="6"/>
      <c r="U12" s="6"/>
    </row>
    <row r="13" spans="2:21">
      <c r="B13" s="5" t="s">
        <v>19</v>
      </c>
      <c r="C13" s="6">
        <v>0</v>
      </c>
      <c r="D13" s="6">
        <v>0</v>
      </c>
      <c r="E13" s="6">
        <v>-9</v>
      </c>
      <c r="F13" s="5" t="s">
        <v>53</v>
      </c>
      <c r="G13" s="6">
        <v>0</v>
      </c>
      <c r="H13" s="6">
        <v>0</v>
      </c>
      <c r="I13" s="6">
        <v>9</v>
      </c>
      <c r="J13" s="5" t="s">
        <v>7</v>
      </c>
      <c r="K13" s="6">
        <f>$K$6*C13+$L$6*D13+$M$6*E13</f>
        <v>-3.0781812899310186</v>
      </c>
      <c r="L13" s="6">
        <f>$K$7*C13+$L$7*D13+$M$7*E13</f>
        <v>0</v>
      </c>
      <c r="M13" s="6">
        <f>$K$8*C13+$L$8*D13+$M$8*E13</f>
        <v>-8.4572335870731763</v>
      </c>
      <c r="N13" s="6"/>
      <c r="O13" s="6">
        <f>$K$6*G13+$L$6*H13+$M$6*I13</f>
        <v>3.0781812899310186</v>
      </c>
      <c r="P13" s="6">
        <f>$K$7*G13+$L$7*H13+$M$7*I13</f>
        <v>0</v>
      </c>
      <c r="Q13" s="6">
        <f>$K$8*G13+$L$8*H13+$M$8*I13</f>
        <v>8.4572335870731763</v>
      </c>
      <c r="R13" s="6"/>
      <c r="S13" s="6"/>
      <c r="T13" s="6"/>
      <c r="U13" s="6"/>
    </row>
    <row r="14" spans="2:21">
      <c r="C14" s="6"/>
      <c r="D14" s="6"/>
      <c r="E14" s="6"/>
      <c r="G14" s="2"/>
      <c r="H14" s="2"/>
      <c r="I14" s="2"/>
      <c r="K14" s="2"/>
      <c r="L14" s="2"/>
      <c r="M14" s="2"/>
    </row>
    <row r="15" spans="2:21">
      <c r="C15" s="6"/>
      <c r="D15" s="6"/>
      <c r="E15" s="6"/>
      <c r="G15" s="2"/>
      <c r="H15" s="2"/>
      <c r="I15" s="2"/>
      <c r="K15" s="2"/>
      <c r="L15" s="2"/>
      <c r="M15" s="2"/>
    </row>
    <row r="16" spans="2:21">
      <c r="B16" s="5" t="s">
        <v>20</v>
      </c>
      <c r="C16" s="6"/>
      <c r="D16" s="6"/>
      <c r="E16" s="6" t="s">
        <v>21</v>
      </c>
      <c r="G16" s="2"/>
      <c r="H16" s="2" t="s">
        <v>22</v>
      </c>
      <c r="I16" s="2"/>
      <c r="K16" s="2"/>
      <c r="L16" s="2"/>
      <c r="M16" s="2"/>
    </row>
    <row r="17" spans="2:13">
      <c r="B17" s="6">
        <f>L11</f>
        <v>4.4999999999999991</v>
      </c>
      <c r="C17" s="6">
        <f>M11</f>
        <v>2.6657831945342148</v>
      </c>
      <c r="D17" s="6"/>
      <c r="E17" s="6">
        <f>L12</f>
        <v>-7.794228634059948</v>
      </c>
      <c r="F17" s="6">
        <f>M12</f>
        <v>1.5390906449655088</v>
      </c>
      <c r="G17" s="6"/>
      <c r="H17" s="6">
        <f>L13</f>
        <v>0</v>
      </c>
      <c r="I17" s="6">
        <f>M13</f>
        <v>-8.4572335870731763</v>
      </c>
    </row>
    <row r="18" spans="2:13">
      <c r="B18" s="6">
        <f>P11</f>
        <v>-4.4999999999999991</v>
      </c>
      <c r="C18" s="6">
        <f>Q11</f>
        <v>-2.6657831945342148</v>
      </c>
      <c r="D18" s="6"/>
      <c r="E18" s="6">
        <f>P12</f>
        <v>7.794228634059948</v>
      </c>
      <c r="F18" s="6">
        <f>Q12</f>
        <v>-1.5390906449655088</v>
      </c>
      <c r="G18" s="6"/>
      <c r="H18" s="6">
        <f>P13</f>
        <v>0</v>
      </c>
      <c r="I18" s="6">
        <f>Q13</f>
        <v>8.4572335870731763</v>
      </c>
    </row>
    <row r="22" spans="2:13">
      <c r="B22" s="5" t="s">
        <v>34</v>
      </c>
    </row>
    <row r="23" spans="2:13">
      <c r="B23" s="4" t="s">
        <v>8</v>
      </c>
      <c r="C23" s="6">
        <v>0</v>
      </c>
      <c r="D23" s="6">
        <v>0</v>
      </c>
      <c r="E23" s="6">
        <v>1</v>
      </c>
      <c r="F23" s="5" t="s">
        <v>7</v>
      </c>
      <c r="G23" s="6">
        <f>$K$6*C23+$L$6*D23+$M$6*E23</f>
        <v>0.34202014332566871</v>
      </c>
      <c r="H23" s="6">
        <f>$K$7*C23+$L$7*D23+$M$7*E23</f>
        <v>0</v>
      </c>
      <c r="I23" s="6">
        <f>$K$8*C23+$L$8*D23+$M$8*E23</f>
        <v>0.93969262078590843</v>
      </c>
      <c r="J23" s="6"/>
      <c r="K23" s="6"/>
      <c r="L23" s="6"/>
      <c r="M23" s="6"/>
    </row>
    <row r="24" spans="2:13">
      <c r="B24" s="4" t="s">
        <v>8</v>
      </c>
      <c r="C24" s="6">
        <f>2*SQRT(2)/3</f>
        <v>0.94280904158206347</v>
      </c>
      <c r="D24" s="6">
        <v>0</v>
      </c>
      <c r="E24" s="6">
        <f>-1/3</f>
        <v>-0.33333333333333331</v>
      </c>
      <c r="F24" s="5" t="s">
        <v>7</v>
      </c>
      <c r="G24" s="6">
        <f>$K$6*C24+$L$6*D24+$M$6*E24</f>
        <v>0.65324909755281901</v>
      </c>
      <c r="H24" s="6">
        <f>$K$7*C24+$L$7*D24+$M$7*E24</f>
        <v>-0.47140452079103168</v>
      </c>
      <c r="I24" s="6">
        <f>$K$8*C24+$L$8*D24+$M$8*E24</f>
        <v>-0.59248915122912216</v>
      </c>
      <c r="J24" s="6"/>
      <c r="K24" s="6"/>
      <c r="L24" s="6"/>
      <c r="M24" s="6"/>
    </row>
    <row r="25" spans="2:13">
      <c r="B25" s="4" t="s">
        <v>8</v>
      </c>
      <c r="C25" s="6">
        <f>-SQRT(2)/3</f>
        <v>-0.47140452079103173</v>
      </c>
      <c r="D25" s="6">
        <f>SQRT(6)/3</f>
        <v>0.81649658092772592</v>
      </c>
      <c r="E25" s="6">
        <f>-1/3</f>
        <v>-0.33333333333333331</v>
      </c>
      <c r="F25" s="5" t="s">
        <v>7</v>
      </c>
      <c r="G25" s="6">
        <f>$K$6*C25+$L$6*D25+$M$6*E25</f>
        <v>-0.11400671444188973</v>
      </c>
      <c r="H25" s="6">
        <f>$K$7*C25+$L$7*D25+$M$7*E25</f>
        <v>0.94280904158206336</v>
      </c>
      <c r="I25" s="6">
        <f>$K$8*C25+$L$8*D25+$M$8*E25</f>
        <v>-0.31323087359530266</v>
      </c>
      <c r="J25" s="6"/>
      <c r="K25" s="6"/>
      <c r="L25" s="6"/>
      <c r="M25" s="6"/>
    </row>
    <row r="26" spans="2:13">
      <c r="B26" s="4" t="s">
        <v>8</v>
      </c>
      <c r="C26" s="6">
        <f>-SQRT(2)/3</f>
        <v>-0.47140452079103173</v>
      </c>
      <c r="D26" s="6">
        <f>-SQRT(6)/3</f>
        <v>-0.81649658092772592</v>
      </c>
      <c r="E26" s="6">
        <f>-1/3</f>
        <v>-0.33333333333333331</v>
      </c>
      <c r="F26" s="5" t="s">
        <v>7</v>
      </c>
      <c r="G26" s="6">
        <f>$K$6*C26+$L$6*D26+$M$6*E26</f>
        <v>-0.88126252643659797</v>
      </c>
      <c r="H26" s="6">
        <f>$K$7*C26+$L$7*D26+$M$7*E26</f>
        <v>-0.47140452079103162</v>
      </c>
      <c r="I26" s="6">
        <f>$K$8*C26+$L$8*D26+$M$8*E26</f>
        <v>-3.3972595961483498E-2</v>
      </c>
      <c r="J26" s="6"/>
      <c r="K26" s="6"/>
      <c r="L26" s="6"/>
      <c r="M26" s="6"/>
    </row>
    <row r="28" spans="2:13">
      <c r="B28" s="5" t="s">
        <v>24</v>
      </c>
      <c r="E28" s="5" t="s">
        <v>25</v>
      </c>
      <c r="H28" s="5" t="s">
        <v>26</v>
      </c>
    </row>
    <row r="29" spans="2:13">
      <c r="B29" s="6">
        <f>H23</f>
        <v>0</v>
      </c>
      <c r="C29" s="6">
        <f>I23</f>
        <v>0.93969262078590843</v>
      </c>
      <c r="D29" s="6"/>
      <c r="E29" s="6">
        <f>H23</f>
        <v>0</v>
      </c>
      <c r="F29" s="6">
        <f>I23</f>
        <v>0.93969262078590843</v>
      </c>
      <c r="G29" s="6"/>
      <c r="H29" s="6">
        <f>H23</f>
        <v>0</v>
      </c>
      <c r="I29" s="6">
        <f>I23</f>
        <v>0.93969262078590843</v>
      </c>
    </row>
    <row r="30" spans="2:13">
      <c r="B30" s="6">
        <f>H24</f>
        <v>-0.47140452079103168</v>
      </c>
      <c r="C30" s="6">
        <f>I24</f>
        <v>-0.59248915122912216</v>
      </c>
      <c r="D30" s="6"/>
      <c r="E30" s="6">
        <f>H25</f>
        <v>0.94280904158206336</v>
      </c>
      <c r="F30" s="6">
        <f>I25</f>
        <v>-0.31323087359530266</v>
      </c>
      <c r="G30" s="6"/>
      <c r="H30" s="6">
        <f>H26</f>
        <v>-0.47140452079103162</v>
      </c>
      <c r="I30" s="6">
        <f>I26</f>
        <v>-3.3972595961483498E-2</v>
      </c>
    </row>
    <row r="32" spans="2:13">
      <c r="B32" s="5" t="s">
        <v>27</v>
      </c>
      <c r="E32" s="5" t="s">
        <v>28</v>
      </c>
      <c r="H32" s="5" t="s">
        <v>29</v>
      </c>
    </row>
    <row r="33" spans="2:17">
      <c r="B33" s="6">
        <f>H24</f>
        <v>-0.47140452079103168</v>
      </c>
      <c r="C33" s="6">
        <f>I24</f>
        <v>-0.59248915122912216</v>
      </c>
      <c r="D33" s="6"/>
      <c r="E33" s="6">
        <f>H24</f>
        <v>-0.47140452079103168</v>
      </c>
      <c r="F33" s="6">
        <f>I24</f>
        <v>-0.59248915122912216</v>
      </c>
      <c r="G33" s="6"/>
      <c r="H33" s="6">
        <f>H25</f>
        <v>0.94280904158206336</v>
      </c>
      <c r="I33" s="6">
        <f>I25</f>
        <v>-0.31323087359530266</v>
      </c>
    </row>
    <row r="34" spans="2:17">
      <c r="B34" s="6">
        <f>H25</f>
        <v>0.94280904158206336</v>
      </c>
      <c r="C34" s="6">
        <f>I25</f>
        <v>-0.31323087359530266</v>
      </c>
      <c r="D34" s="6"/>
      <c r="E34" s="6">
        <f>H26</f>
        <v>-0.47140452079103162</v>
      </c>
      <c r="F34" s="6">
        <f>I26</f>
        <v>-3.3972595961483498E-2</v>
      </c>
      <c r="G34" s="6"/>
      <c r="H34" s="6">
        <f>H26</f>
        <v>-0.47140452079103162</v>
      </c>
      <c r="I34" s="6">
        <f>I26</f>
        <v>-3.3972595961483498E-2</v>
      </c>
    </row>
    <row r="38" spans="2:17">
      <c r="B38" s="5" t="s">
        <v>35</v>
      </c>
    </row>
    <row r="39" spans="2:17">
      <c r="B39" s="4" t="s">
        <v>8</v>
      </c>
      <c r="C39" s="6">
        <v>1</v>
      </c>
      <c r="D39" s="6">
        <v>1</v>
      </c>
      <c r="E39" s="6">
        <v>1</v>
      </c>
      <c r="F39" s="5" t="s">
        <v>7</v>
      </c>
      <c r="G39" s="6">
        <f t="shared" ref="G39:G46" si="1">$K$6*C39+$L$6*D39+$M$6*E39</f>
        <v>1.6256641350679966</v>
      </c>
      <c r="H39" s="6">
        <f t="shared" ref="H39:H46" si="2">$K$7*C39+$L$7*D39+$M$7*E39</f>
        <v>0.36602540378443876</v>
      </c>
      <c r="I39" s="6">
        <f t="shared" ref="I39:I46" si="3">$K$8*C39+$L$8*D39+$M$8*E39</f>
        <v>0.47248441639705024</v>
      </c>
      <c r="J39" s="6"/>
      <c r="K39" s="6"/>
      <c r="L39" s="6"/>
      <c r="M39" s="6"/>
      <c r="O39" s="6"/>
      <c r="P39" s="6"/>
      <c r="Q39" s="6"/>
    </row>
    <row r="40" spans="2:17">
      <c r="B40" s="4" t="s">
        <v>8</v>
      </c>
      <c r="C40" s="6">
        <v>-1</v>
      </c>
      <c r="D40" s="6">
        <v>1</v>
      </c>
      <c r="E40" s="6">
        <v>1</v>
      </c>
      <c r="F40" s="5" t="s">
        <v>7</v>
      </c>
      <c r="G40" s="6">
        <f t="shared" si="1"/>
        <v>-1.9312276307509313E-3</v>
      </c>
      <c r="H40" s="6">
        <f t="shared" si="2"/>
        <v>1.3660254037844386</v>
      </c>
      <c r="I40" s="6">
        <f t="shared" si="3"/>
        <v>1.0648806818490979</v>
      </c>
      <c r="J40" s="6"/>
      <c r="K40" s="6"/>
      <c r="L40" s="6"/>
      <c r="M40" s="6"/>
      <c r="O40" s="6"/>
      <c r="P40" s="6"/>
      <c r="Q40" s="6"/>
    </row>
    <row r="41" spans="2:17">
      <c r="B41" s="4" t="s">
        <v>8</v>
      </c>
      <c r="C41" s="6">
        <v>1</v>
      </c>
      <c r="D41" s="6">
        <v>-1</v>
      </c>
      <c r="E41" s="6">
        <v>1</v>
      </c>
      <c r="F41" s="5" t="s">
        <v>7</v>
      </c>
      <c r="G41" s="6">
        <f t="shared" si="1"/>
        <v>0.68597151428208836</v>
      </c>
      <c r="H41" s="6">
        <f t="shared" si="2"/>
        <v>-1.3660254037844386</v>
      </c>
      <c r="I41" s="6">
        <f t="shared" si="3"/>
        <v>0.81450455972271896</v>
      </c>
      <c r="J41" s="6"/>
      <c r="K41" s="6"/>
      <c r="L41" s="6"/>
      <c r="M41" s="6"/>
      <c r="O41" s="6"/>
      <c r="P41" s="6"/>
      <c r="Q41" s="6"/>
    </row>
    <row r="42" spans="2:17">
      <c r="B42" s="4" t="s">
        <v>8</v>
      </c>
      <c r="C42" s="6">
        <v>1</v>
      </c>
      <c r="D42" s="6">
        <v>1</v>
      </c>
      <c r="E42" s="6">
        <v>-1</v>
      </c>
      <c r="F42" s="5" t="s">
        <v>7</v>
      </c>
      <c r="G42" s="6">
        <f t="shared" si="1"/>
        <v>0.94162384841665925</v>
      </c>
      <c r="H42" s="6">
        <f t="shared" si="2"/>
        <v>0.36602540378443876</v>
      </c>
      <c r="I42" s="6">
        <f t="shared" si="3"/>
        <v>-1.4069008251747666</v>
      </c>
      <c r="J42" s="6"/>
      <c r="K42" s="6"/>
      <c r="L42" s="6"/>
      <c r="M42" s="6"/>
      <c r="O42" s="6"/>
      <c r="P42" s="6"/>
      <c r="Q42" s="6"/>
    </row>
    <row r="43" spans="2:17">
      <c r="B43" s="4" t="s">
        <v>8</v>
      </c>
      <c r="C43" s="6">
        <v>1</v>
      </c>
      <c r="D43" s="6">
        <v>-1</v>
      </c>
      <c r="E43" s="6">
        <v>-1</v>
      </c>
      <c r="F43" s="5" t="s">
        <v>7</v>
      </c>
      <c r="G43" s="6">
        <f t="shared" si="1"/>
        <v>1.9312276307509313E-3</v>
      </c>
      <c r="H43" s="6">
        <f t="shared" si="2"/>
        <v>-1.3660254037844386</v>
      </c>
      <c r="I43" s="6">
        <f t="shared" si="3"/>
        <v>-1.0648806818490979</v>
      </c>
      <c r="J43" s="6"/>
      <c r="K43" s="6"/>
      <c r="L43" s="6"/>
      <c r="M43" s="6"/>
      <c r="O43" s="6"/>
      <c r="P43" s="6"/>
      <c r="Q43" s="6"/>
    </row>
    <row r="44" spans="2:17">
      <c r="B44" s="4" t="s">
        <v>8</v>
      </c>
      <c r="C44" s="6">
        <v>-1</v>
      </c>
      <c r="D44" s="6">
        <v>1</v>
      </c>
      <c r="E44" s="6">
        <v>-1</v>
      </c>
      <c r="F44" s="5" t="s">
        <v>7</v>
      </c>
      <c r="G44" s="6">
        <f t="shared" si="1"/>
        <v>-0.68597151428208836</v>
      </c>
      <c r="H44" s="6">
        <f t="shared" si="2"/>
        <v>1.3660254037844386</v>
      </c>
      <c r="I44" s="6">
        <f t="shared" si="3"/>
        <v>-0.81450455972271896</v>
      </c>
      <c r="J44" s="6"/>
      <c r="K44" s="6"/>
      <c r="L44" s="6"/>
      <c r="M44" s="6"/>
      <c r="O44" s="6"/>
      <c r="P44" s="6"/>
      <c r="Q44" s="6"/>
    </row>
    <row r="45" spans="2:17">
      <c r="B45" s="4" t="s">
        <v>8</v>
      </c>
      <c r="C45" s="6">
        <v>-1</v>
      </c>
      <c r="D45" s="6">
        <v>-1</v>
      </c>
      <c r="E45" s="6">
        <v>1</v>
      </c>
      <c r="F45" s="5" t="s">
        <v>7</v>
      </c>
      <c r="G45" s="6">
        <f t="shared" si="1"/>
        <v>-0.94162384841665925</v>
      </c>
      <c r="H45" s="6">
        <f t="shared" si="2"/>
        <v>-0.36602540378443876</v>
      </c>
      <c r="I45" s="6">
        <f t="shared" si="3"/>
        <v>1.4069008251747666</v>
      </c>
      <c r="J45" s="6"/>
      <c r="K45" s="6"/>
      <c r="L45" s="6"/>
      <c r="M45" s="6"/>
      <c r="O45" s="6"/>
      <c r="P45" s="6"/>
      <c r="Q45" s="6"/>
    </row>
    <row r="46" spans="2:17">
      <c r="B46" s="4" t="s">
        <v>8</v>
      </c>
      <c r="C46" s="6">
        <v>-1</v>
      </c>
      <c r="D46" s="6">
        <v>-1</v>
      </c>
      <c r="E46" s="6">
        <v>-1</v>
      </c>
      <c r="F46" s="5" t="s">
        <v>7</v>
      </c>
      <c r="G46" s="6">
        <f t="shared" si="1"/>
        <v>-1.6256641350679966</v>
      </c>
      <c r="H46" s="6">
        <f t="shared" si="2"/>
        <v>-0.36602540378443876</v>
      </c>
      <c r="I46" s="6">
        <f t="shared" si="3"/>
        <v>-0.47248441639705024</v>
      </c>
      <c r="J46" s="6"/>
      <c r="K46" s="6"/>
      <c r="L46" s="6"/>
      <c r="M46" s="6"/>
      <c r="O46" s="6"/>
      <c r="P46" s="6"/>
      <c r="Q46" s="6"/>
    </row>
    <row r="48" spans="2:17">
      <c r="B48" s="5" t="s">
        <v>30</v>
      </c>
      <c r="E48" s="5" t="s">
        <v>31</v>
      </c>
      <c r="H48" s="5" t="s">
        <v>28</v>
      </c>
      <c r="K48" s="5" t="s">
        <v>29</v>
      </c>
    </row>
    <row r="49" spans="2:18">
      <c r="B49" s="6">
        <f>H39</f>
        <v>0.36602540378443876</v>
      </c>
      <c r="C49" s="6">
        <f>I39</f>
        <v>0.47248441639705024</v>
      </c>
      <c r="D49" s="6"/>
      <c r="E49" s="6">
        <f>H42</f>
        <v>0.36602540378443876</v>
      </c>
      <c r="F49" s="6">
        <f>I42</f>
        <v>-1.4069008251747666</v>
      </c>
      <c r="H49" s="6">
        <f>H39</f>
        <v>0.36602540378443876</v>
      </c>
      <c r="I49" s="6">
        <f>I39</f>
        <v>0.47248441639705024</v>
      </c>
      <c r="J49" s="6"/>
      <c r="K49" s="6">
        <f>H40</f>
        <v>1.3660254037844386</v>
      </c>
      <c r="L49" s="6">
        <f>I40</f>
        <v>1.0648806818490979</v>
      </c>
      <c r="N49" s="2"/>
      <c r="O49" s="2"/>
      <c r="Q49" s="2"/>
      <c r="R49" s="2"/>
    </row>
    <row r="50" spans="2:18">
      <c r="B50" s="6">
        <f>H40</f>
        <v>1.3660254037844386</v>
      </c>
      <c r="C50" s="6">
        <f>I40</f>
        <v>1.0648806818490979</v>
      </c>
      <c r="D50" s="6"/>
      <c r="E50" s="6">
        <f>H44</f>
        <v>1.3660254037844386</v>
      </c>
      <c r="F50" s="6">
        <f>I44</f>
        <v>-0.81450455972271896</v>
      </c>
      <c r="H50" s="6">
        <f>H42</f>
        <v>0.36602540378443876</v>
      </c>
      <c r="I50" s="6">
        <f>I42</f>
        <v>-1.4069008251747666</v>
      </c>
      <c r="J50" s="6"/>
      <c r="K50" s="6">
        <f>H44</f>
        <v>1.3660254037844386</v>
      </c>
      <c r="L50" s="6">
        <f>I44</f>
        <v>-0.81450455972271896</v>
      </c>
      <c r="N50" s="2"/>
      <c r="O50" s="2"/>
      <c r="Q50" s="2"/>
      <c r="R50" s="2"/>
    </row>
    <row r="51" spans="2:18">
      <c r="B51" s="6">
        <f>H45</f>
        <v>-0.36602540378443876</v>
      </c>
      <c r="C51" s="6">
        <f>I45</f>
        <v>1.4069008251747666</v>
      </c>
      <c r="D51" s="6"/>
      <c r="E51" s="6">
        <f>H46</f>
        <v>-0.36602540378443876</v>
      </c>
      <c r="F51" s="6">
        <f>I46</f>
        <v>-0.47248441639705024</v>
      </c>
    </row>
    <row r="52" spans="2:18">
      <c r="B52" s="6">
        <f>H41</f>
        <v>-1.3660254037844386</v>
      </c>
      <c r="C52" s="6">
        <f>I41</f>
        <v>0.81450455972271896</v>
      </c>
      <c r="D52" s="6"/>
      <c r="E52" s="6">
        <f>H43</f>
        <v>-1.3660254037844386</v>
      </c>
      <c r="F52" s="6">
        <f>I43</f>
        <v>-1.0648806818490979</v>
      </c>
      <c r="H52" s="5" t="s">
        <v>32</v>
      </c>
      <c r="K52" s="5" t="s">
        <v>33</v>
      </c>
    </row>
    <row r="53" spans="2:18">
      <c r="B53" s="6">
        <f>H39</f>
        <v>0.36602540378443876</v>
      </c>
      <c r="C53" s="6">
        <f>I39</f>
        <v>0.47248441639705024</v>
      </c>
      <c r="D53" s="6"/>
      <c r="E53" s="6">
        <f>H42</f>
        <v>0.36602540378443876</v>
      </c>
      <c r="F53" s="6">
        <f>I42</f>
        <v>-1.4069008251747666</v>
      </c>
      <c r="H53" s="6">
        <f>H41</f>
        <v>-1.3660254037844386</v>
      </c>
      <c r="I53" s="6">
        <f>I41</f>
        <v>0.81450455972271896</v>
      </c>
      <c r="J53" s="6"/>
      <c r="K53" s="6">
        <f>H45</f>
        <v>-0.36602540378443876</v>
      </c>
      <c r="L53" s="6">
        <f>I45</f>
        <v>1.4069008251747666</v>
      </c>
      <c r="N53" s="2"/>
      <c r="O53" s="2"/>
      <c r="Q53" s="2"/>
      <c r="R53" s="2"/>
    </row>
    <row r="54" spans="2:18">
      <c r="B54" s="2"/>
      <c r="C54" s="2"/>
      <c r="E54" s="2"/>
      <c r="F54" s="2"/>
      <c r="H54" s="6">
        <f>H43</f>
        <v>-1.3660254037844386</v>
      </c>
      <c r="I54" s="6">
        <f>I43</f>
        <v>-1.0648806818490979</v>
      </c>
      <c r="J54" s="6"/>
      <c r="K54" s="6">
        <f>H46</f>
        <v>-0.36602540378443876</v>
      </c>
      <c r="L54" s="6">
        <f>I46</f>
        <v>-0.47248441639705024</v>
      </c>
      <c r="N54" s="2"/>
      <c r="O54" s="2"/>
      <c r="Q54" s="2"/>
      <c r="R54" s="2"/>
    </row>
    <row r="57" spans="2:18">
      <c r="B57" s="2" t="s">
        <v>23</v>
      </c>
      <c r="C57" s="2"/>
      <c r="D57" s="6">
        <v>1</v>
      </c>
      <c r="E57" s="6">
        <v>0</v>
      </c>
      <c r="F57" s="2"/>
      <c r="H57" s="2"/>
      <c r="I57" s="2"/>
      <c r="K57" s="2"/>
      <c r="L57" s="2"/>
    </row>
    <row r="58" spans="2:18">
      <c r="B58" s="3">
        <v>0</v>
      </c>
      <c r="C58" s="6">
        <f t="shared" ref="C58:C82" si="4">COS(RADIANS(B58))</f>
        <v>1</v>
      </c>
      <c r="D58" s="6">
        <f t="shared" ref="D58:D82" si="5">$D$57*SIN(RADIANS(B58))</f>
        <v>0</v>
      </c>
      <c r="E58" s="6">
        <v>0</v>
      </c>
      <c r="F58" s="2"/>
      <c r="G58" s="6">
        <f t="shared" ref="G58:G82" si="6">$K$6*C58+$L$6*D58+$M$6*E58</f>
        <v>0.8137976813493738</v>
      </c>
      <c r="H58" s="6">
        <f t="shared" ref="H58:H82" si="7">$K$7*C58+$L$7*D58+$M$7*E58</f>
        <v>-0.49999999999999994</v>
      </c>
      <c r="I58" s="6">
        <f t="shared" ref="I58:I82" si="8">$K$8*C58+$L$8*D58+$M$8*E58</f>
        <v>-0.29619813272602386</v>
      </c>
      <c r="K58" s="6"/>
      <c r="L58" s="6"/>
      <c r="M58" s="6"/>
      <c r="O58" s="6"/>
      <c r="P58" s="6"/>
      <c r="Q58" s="6"/>
    </row>
    <row r="59" spans="2:18">
      <c r="B59" s="3">
        <f t="shared" ref="B59:B82" si="9">B58+15</f>
        <v>15</v>
      </c>
      <c r="C59" s="6">
        <f t="shared" si="4"/>
        <v>0.96592582628906831</v>
      </c>
      <c r="D59" s="6">
        <f t="shared" si="5"/>
        <v>0.25881904510252074</v>
      </c>
      <c r="E59" s="6">
        <f t="shared" ref="E59:E82" si="10">E58+$E$57</f>
        <v>0</v>
      </c>
      <c r="G59" s="6">
        <f t="shared" si="6"/>
        <v>0.90767337119036884</v>
      </c>
      <c r="H59" s="6">
        <f t="shared" si="7"/>
        <v>-0.25881904510252074</v>
      </c>
      <c r="I59" s="6">
        <f t="shared" si="8"/>
        <v>-0.33036608954935215</v>
      </c>
      <c r="K59" s="6"/>
      <c r="L59" s="6"/>
      <c r="M59" s="6"/>
      <c r="O59" s="6"/>
      <c r="P59" s="6"/>
      <c r="Q59" s="6"/>
    </row>
    <row r="60" spans="2:18">
      <c r="B60" s="3">
        <f t="shared" si="9"/>
        <v>30</v>
      </c>
      <c r="C60" s="6">
        <f t="shared" si="4"/>
        <v>0.86602540378443871</v>
      </c>
      <c r="D60" s="6">
        <f t="shared" si="5"/>
        <v>0.49999999999999994</v>
      </c>
      <c r="E60" s="6">
        <f t="shared" si="10"/>
        <v>0</v>
      </c>
      <c r="G60" s="6">
        <f t="shared" si="6"/>
        <v>0.93969262078590843</v>
      </c>
      <c r="H60" s="6">
        <f t="shared" si="7"/>
        <v>0</v>
      </c>
      <c r="I60" s="6">
        <f t="shared" si="8"/>
        <v>-0.34202014332566877</v>
      </c>
      <c r="K60" s="6"/>
      <c r="L60" s="6"/>
      <c r="M60" s="6"/>
      <c r="O60" s="6"/>
      <c r="P60" s="6"/>
      <c r="Q60" s="6"/>
    </row>
    <row r="61" spans="2:18">
      <c r="B61" s="3">
        <f t="shared" si="9"/>
        <v>45</v>
      </c>
      <c r="C61" s="6">
        <f t="shared" si="4"/>
        <v>0.70710678118654757</v>
      </c>
      <c r="D61" s="6">
        <f t="shared" si="5"/>
        <v>0.70710678118654746</v>
      </c>
      <c r="E61" s="6">
        <f t="shared" si="10"/>
        <v>0</v>
      </c>
      <c r="G61" s="6">
        <f t="shared" si="6"/>
        <v>0.90767337119036862</v>
      </c>
      <c r="H61" s="6">
        <f t="shared" si="7"/>
        <v>0.25881904510252074</v>
      </c>
      <c r="I61" s="6">
        <f t="shared" si="8"/>
        <v>-0.33036608954935215</v>
      </c>
      <c r="K61" s="6"/>
      <c r="L61" s="6"/>
      <c r="M61" s="6"/>
      <c r="O61" s="6"/>
      <c r="P61" s="6"/>
      <c r="Q61" s="6"/>
    </row>
    <row r="62" spans="2:18">
      <c r="B62" s="3">
        <f t="shared" si="9"/>
        <v>60</v>
      </c>
      <c r="C62" s="6">
        <f t="shared" si="4"/>
        <v>0.50000000000000011</v>
      </c>
      <c r="D62" s="6">
        <f t="shared" si="5"/>
        <v>0.8660254037844386</v>
      </c>
      <c r="E62" s="6">
        <f t="shared" si="10"/>
        <v>0</v>
      </c>
      <c r="G62" s="6">
        <f t="shared" si="6"/>
        <v>0.8137976813493738</v>
      </c>
      <c r="H62" s="6">
        <f t="shared" si="7"/>
        <v>0.5</v>
      </c>
      <c r="I62" s="6">
        <f t="shared" si="8"/>
        <v>-0.2961981327260238</v>
      </c>
      <c r="K62" s="6"/>
      <c r="L62" s="6"/>
      <c r="M62" s="6"/>
      <c r="O62" s="6"/>
      <c r="P62" s="6"/>
      <c r="Q62" s="6"/>
    </row>
    <row r="63" spans="2:18">
      <c r="B63" s="3">
        <f t="shared" si="9"/>
        <v>75</v>
      </c>
      <c r="C63" s="6">
        <f t="shared" si="4"/>
        <v>0.25881904510252074</v>
      </c>
      <c r="D63" s="6">
        <f t="shared" si="5"/>
        <v>0.96592582628906831</v>
      </c>
      <c r="E63" s="6">
        <f t="shared" si="10"/>
        <v>0</v>
      </c>
      <c r="G63" s="6">
        <f t="shared" si="6"/>
        <v>0.66446302438867466</v>
      </c>
      <c r="H63" s="6">
        <f t="shared" si="7"/>
        <v>0.70710678118654757</v>
      </c>
      <c r="I63" s="6">
        <f t="shared" si="8"/>
        <v>-0.24184476264797522</v>
      </c>
      <c r="K63" s="6"/>
      <c r="L63" s="6"/>
      <c r="M63" s="6"/>
      <c r="O63" s="6"/>
      <c r="P63" s="6"/>
      <c r="Q63" s="6"/>
    </row>
    <row r="64" spans="2:18">
      <c r="B64" s="3">
        <f t="shared" si="9"/>
        <v>90</v>
      </c>
      <c r="C64" s="6">
        <f t="shared" si="4"/>
        <v>6.1257422745431001E-17</v>
      </c>
      <c r="D64" s="6">
        <f t="shared" si="5"/>
        <v>1</v>
      </c>
      <c r="E64" s="6">
        <f t="shared" si="10"/>
        <v>0</v>
      </c>
      <c r="G64" s="6">
        <f t="shared" si="6"/>
        <v>0.46984631039295421</v>
      </c>
      <c r="H64" s="6">
        <f t="shared" si="7"/>
        <v>0.86602540378443871</v>
      </c>
      <c r="I64" s="6">
        <f t="shared" si="8"/>
        <v>-0.17101007166283436</v>
      </c>
      <c r="K64" s="6"/>
      <c r="L64" s="6"/>
      <c r="M64" s="6"/>
      <c r="O64" s="6"/>
      <c r="P64" s="6"/>
      <c r="Q64" s="6"/>
    </row>
    <row r="65" spans="2:17">
      <c r="B65" s="3">
        <f t="shared" si="9"/>
        <v>105</v>
      </c>
      <c r="C65" s="6">
        <f t="shared" si="4"/>
        <v>-0.25881904510252085</v>
      </c>
      <c r="D65" s="6">
        <f t="shared" si="5"/>
        <v>0.96592582628906831</v>
      </c>
      <c r="E65" s="6">
        <f t="shared" si="10"/>
        <v>0</v>
      </c>
      <c r="G65" s="6">
        <f t="shared" si="6"/>
        <v>0.24321034680169384</v>
      </c>
      <c r="H65" s="6">
        <f t="shared" si="7"/>
        <v>0.96592582628906831</v>
      </c>
      <c r="I65" s="6">
        <f t="shared" si="8"/>
        <v>-8.8521326901376818E-2</v>
      </c>
      <c r="K65" s="6"/>
      <c r="L65" s="6"/>
      <c r="M65" s="6"/>
      <c r="O65" s="6"/>
      <c r="P65" s="6"/>
      <c r="Q65" s="6"/>
    </row>
    <row r="66" spans="2:17">
      <c r="B66" s="3">
        <f t="shared" si="9"/>
        <v>120</v>
      </c>
      <c r="C66" s="6">
        <f t="shared" si="4"/>
        <v>-0.49999999999999978</v>
      </c>
      <c r="D66" s="6">
        <f t="shared" si="5"/>
        <v>0.86602540378443871</v>
      </c>
      <c r="E66" s="6">
        <f t="shared" si="10"/>
        <v>0</v>
      </c>
      <c r="G66" s="6">
        <f t="shared" si="6"/>
        <v>1.1102230246251565E-16</v>
      </c>
      <c r="H66" s="6">
        <f t="shared" si="7"/>
        <v>1</v>
      </c>
      <c r="I66" s="6">
        <f t="shared" si="8"/>
        <v>-2.7755575615628914E-17</v>
      </c>
      <c r="K66" s="6"/>
      <c r="L66" s="6"/>
      <c r="M66" s="6"/>
      <c r="O66" s="6"/>
      <c r="P66" s="6"/>
      <c r="Q66" s="6"/>
    </row>
    <row r="67" spans="2:17">
      <c r="B67" s="3">
        <f t="shared" si="9"/>
        <v>135</v>
      </c>
      <c r="C67" s="6">
        <f t="shared" si="4"/>
        <v>-0.70710678118654746</v>
      </c>
      <c r="D67" s="6">
        <f t="shared" si="5"/>
        <v>0.70710678118654757</v>
      </c>
      <c r="E67" s="6">
        <f t="shared" si="10"/>
        <v>0</v>
      </c>
      <c r="G67" s="6">
        <f t="shared" si="6"/>
        <v>-0.24321034680169396</v>
      </c>
      <c r="H67" s="6">
        <f t="shared" si="7"/>
        <v>0.9659258262890682</v>
      </c>
      <c r="I67" s="6">
        <f t="shared" si="8"/>
        <v>8.8521326901376873E-2</v>
      </c>
      <c r="K67" s="6"/>
      <c r="L67" s="6"/>
      <c r="M67" s="6"/>
      <c r="O67" s="6"/>
      <c r="P67" s="6"/>
      <c r="Q67" s="6"/>
    </row>
    <row r="68" spans="2:17">
      <c r="B68" s="3">
        <f t="shared" si="9"/>
        <v>150</v>
      </c>
      <c r="C68" s="6">
        <f t="shared" si="4"/>
        <v>-0.86602540378443871</v>
      </c>
      <c r="D68" s="6">
        <f t="shared" si="5"/>
        <v>0.49999999999999994</v>
      </c>
      <c r="E68" s="6">
        <f t="shared" si="10"/>
        <v>0</v>
      </c>
      <c r="G68" s="6">
        <f t="shared" si="6"/>
        <v>-0.46984631039295438</v>
      </c>
      <c r="H68" s="6">
        <f t="shared" si="7"/>
        <v>0.8660254037844386</v>
      </c>
      <c r="I68" s="6">
        <f t="shared" si="8"/>
        <v>0.17101007166283444</v>
      </c>
      <c r="K68" s="6"/>
      <c r="L68" s="6"/>
      <c r="M68" s="6"/>
      <c r="O68" s="6"/>
      <c r="P68" s="6"/>
      <c r="Q68" s="6"/>
    </row>
    <row r="69" spans="2:17">
      <c r="B69" s="3">
        <f t="shared" si="9"/>
        <v>165</v>
      </c>
      <c r="C69" s="6">
        <f t="shared" si="4"/>
        <v>-0.9659258262890682</v>
      </c>
      <c r="D69" s="6">
        <f t="shared" si="5"/>
        <v>0.25881904510252102</v>
      </c>
      <c r="E69" s="6">
        <f t="shared" si="10"/>
        <v>0</v>
      </c>
      <c r="G69" s="6">
        <f t="shared" si="6"/>
        <v>-0.66446302438867466</v>
      </c>
      <c r="H69" s="6">
        <f t="shared" si="7"/>
        <v>0.70710678118654768</v>
      </c>
      <c r="I69" s="6">
        <f t="shared" si="8"/>
        <v>0.24184476264797522</v>
      </c>
      <c r="K69" s="6"/>
      <c r="L69" s="6"/>
      <c r="M69" s="6"/>
      <c r="O69" s="6"/>
      <c r="P69" s="6"/>
      <c r="Q69" s="6"/>
    </row>
    <row r="70" spans="2:17">
      <c r="B70" s="3">
        <f t="shared" si="9"/>
        <v>180</v>
      </c>
      <c r="C70" s="6">
        <f t="shared" si="4"/>
        <v>-1</v>
      </c>
      <c r="D70" s="6">
        <f t="shared" si="5"/>
        <v>1.22514845490862E-16</v>
      </c>
      <c r="E70" s="6">
        <f t="shared" si="10"/>
        <v>0</v>
      </c>
      <c r="G70" s="6">
        <f t="shared" si="6"/>
        <v>-0.81379768134937369</v>
      </c>
      <c r="H70" s="6">
        <f t="shared" si="7"/>
        <v>0.5</v>
      </c>
      <c r="I70" s="6">
        <f t="shared" si="8"/>
        <v>0.29619813272602386</v>
      </c>
      <c r="K70" s="6"/>
      <c r="L70" s="6"/>
      <c r="M70" s="6"/>
      <c r="O70" s="6"/>
      <c r="P70" s="6"/>
      <c r="Q70" s="6"/>
    </row>
    <row r="71" spans="2:17">
      <c r="B71" s="3">
        <f t="shared" si="9"/>
        <v>195</v>
      </c>
      <c r="C71" s="6">
        <f t="shared" si="4"/>
        <v>-0.96592582628906831</v>
      </c>
      <c r="D71" s="6">
        <f t="shared" si="5"/>
        <v>-0.25881904510252079</v>
      </c>
      <c r="E71" s="6">
        <f t="shared" si="10"/>
        <v>0</v>
      </c>
      <c r="G71" s="6">
        <f t="shared" si="6"/>
        <v>-0.90767337119036884</v>
      </c>
      <c r="H71" s="6">
        <f t="shared" si="7"/>
        <v>0.25881904510252068</v>
      </c>
      <c r="I71" s="6">
        <f t="shared" si="8"/>
        <v>0.33036608954935215</v>
      </c>
      <c r="K71" s="6"/>
      <c r="L71" s="6"/>
      <c r="M71" s="6"/>
      <c r="O71" s="6"/>
      <c r="P71" s="6"/>
      <c r="Q71" s="6"/>
    </row>
    <row r="72" spans="2:17">
      <c r="B72" s="3">
        <f t="shared" si="9"/>
        <v>210</v>
      </c>
      <c r="C72" s="6">
        <f t="shared" si="4"/>
        <v>-0.8660254037844386</v>
      </c>
      <c r="D72" s="6">
        <f t="shared" si="5"/>
        <v>-0.50000000000000011</v>
      </c>
      <c r="E72" s="6">
        <f t="shared" si="10"/>
        <v>0</v>
      </c>
      <c r="G72" s="6">
        <f t="shared" si="6"/>
        <v>-0.93969262078590843</v>
      </c>
      <c r="H72" s="6">
        <f t="shared" si="7"/>
        <v>-2.2204460492503131E-16</v>
      </c>
      <c r="I72" s="6">
        <f t="shared" si="8"/>
        <v>0.34202014332566871</v>
      </c>
      <c r="K72" s="6"/>
      <c r="L72" s="6"/>
      <c r="M72" s="6"/>
      <c r="O72" s="6"/>
      <c r="P72" s="6"/>
      <c r="Q72" s="6"/>
    </row>
    <row r="73" spans="2:17">
      <c r="B73" s="3">
        <f t="shared" si="9"/>
        <v>225</v>
      </c>
      <c r="C73" s="6">
        <f t="shared" si="4"/>
        <v>-0.70710678118654768</v>
      </c>
      <c r="D73" s="6">
        <f t="shared" si="5"/>
        <v>-0.70710678118654746</v>
      </c>
      <c r="E73" s="6">
        <f t="shared" si="10"/>
        <v>0</v>
      </c>
      <c r="G73" s="6">
        <f t="shared" si="6"/>
        <v>-0.90767337119036884</v>
      </c>
      <c r="H73" s="6">
        <f t="shared" si="7"/>
        <v>-0.25881904510252068</v>
      </c>
      <c r="I73" s="6">
        <f t="shared" si="8"/>
        <v>0.33036608954935215</v>
      </c>
      <c r="K73" s="6"/>
      <c r="L73" s="6"/>
      <c r="M73" s="6"/>
      <c r="O73" s="6"/>
      <c r="P73" s="6"/>
      <c r="Q73" s="6"/>
    </row>
    <row r="74" spans="2:17">
      <c r="B74" s="3">
        <f t="shared" si="9"/>
        <v>240</v>
      </c>
      <c r="C74" s="6">
        <f t="shared" si="4"/>
        <v>-0.50000000000000044</v>
      </c>
      <c r="D74" s="6">
        <f t="shared" si="5"/>
        <v>-0.86602540378443837</v>
      </c>
      <c r="E74" s="6">
        <f t="shared" si="10"/>
        <v>0</v>
      </c>
      <c r="G74" s="6">
        <f t="shared" si="6"/>
        <v>-0.81379768134937391</v>
      </c>
      <c r="H74" s="6">
        <f t="shared" si="7"/>
        <v>-0.49999999999999956</v>
      </c>
      <c r="I74" s="6">
        <f t="shared" si="8"/>
        <v>0.29619813272602391</v>
      </c>
      <c r="K74" s="6"/>
      <c r="L74" s="6"/>
      <c r="M74" s="6"/>
      <c r="O74" s="6"/>
      <c r="P74" s="6"/>
      <c r="Q74" s="6"/>
    </row>
    <row r="75" spans="2:17">
      <c r="B75" s="3">
        <f t="shared" si="9"/>
        <v>255</v>
      </c>
      <c r="C75" s="6">
        <f t="shared" si="4"/>
        <v>-0.25881904510252063</v>
      </c>
      <c r="D75" s="6">
        <f t="shared" si="5"/>
        <v>-0.96592582628906831</v>
      </c>
      <c r="E75" s="6">
        <f t="shared" si="10"/>
        <v>0</v>
      </c>
      <c r="G75" s="6">
        <f t="shared" si="6"/>
        <v>-0.66446302438867466</v>
      </c>
      <c r="H75" s="6">
        <f t="shared" si="7"/>
        <v>-0.70710678118654768</v>
      </c>
      <c r="I75" s="6">
        <f t="shared" si="8"/>
        <v>0.24184476264797522</v>
      </c>
      <c r="K75" s="6"/>
      <c r="L75" s="6"/>
      <c r="M75" s="6"/>
      <c r="O75" s="6"/>
      <c r="P75" s="6"/>
      <c r="Q75" s="6"/>
    </row>
    <row r="76" spans="2:17">
      <c r="B76" s="3">
        <f t="shared" si="9"/>
        <v>270</v>
      </c>
      <c r="C76" s="6">
        <f t="shared" si="4"/>
        <v>-1.83772268236293E-16</v>
      </c>
      <c r="D76" s="6">
        <f t="shared" si="5"/>
        <v>-1</v>
      </c>
      <c r="E76" s="6">
        <f t="shared" si="10"/>
        <v>0</v>
      </c>
      <c r="G76" s="6">
        <f t="shared" si="6"/>
        <v>-0.46984631039295432</v>
      </c>
      <c r="H76" s="6">
        <f t="shared" si="7"/>
        <v>-0.8660254037844386</v>
      </c>
      <c r="I76" s="6">
        <f t="shared" si="8"/>
        <v>0.17101007166283438</v>
      </c>
      <c r="K76" s="6"/>
      <c r="L76" s="6"/>
      <c r="M76" s="6"/>
      <c r="O76" s="6"/>
      <c r="P76" s="6"/>
      <c r="Q76" s="6"/>
    </row>
    <row r="77" spans="2:17">
      <c r="B77" s="3">
        <f t="shared" si="9"/>
        <v>285</v>
      </c>
      <c r="C77" s="6">
        <f t="shared" si="4"/>
        <v>0.2588190451025203</v>
      </c>
      <c r="D77" s="6">
        <f t="shared" si="5"/>
        <v>-0.96592582628906842</v>
      </c>
      <c r="E77" s="6">
        <f t="shared" si="10"/>
        <v>0</v>
      </c>
      <c r="G77" s="6">
        <f t="shared" si="6"/>
        <v>-0.24321034680169434</v>
      </c>
      <c r="H77" s="6">
        <f t="shared" si="7"/>
        <v>-0.9659258262890682</v>
      </c>
      <c r="I77" s="6">
        <f t="shared" si="8"/>
        <v>8.8521326901376984E-2</v>
      </c>
      <c r="K77" s="6"/>
      <c r="L77" s="6"/>
      <c r="M77" s="6"/>
      <c r="O77" s="6"/>
      <c r="P77" s="6"/>
      <c r="Q77" s="6"/>
    </row>
    <row r="78" spans="2:17">
      <c r="B78" s="3">
        <f t="shared" si="9"/>
        <v>300</v>
      </c>
      <c r="C78" s="6">
        <f t="shared" si="4"/>
        <v>0.50000000000000011</v>
      </c>
      <c r="D78" s="6">
        <f t="shared" si="5"/>
        <v>-0.8660254037844386</v>
      </c>
      <c r="E78" s="6">
        <f t="shared" si="10"/>
        <v>0</v>
      </c>
      <c r="G78" s="6">
        <f t="shared" si="6"/>
        <v>2.2204460492503131E-16</v>
      </c>
      <c r="H78" s="6">
        <f t="shared" si="7"/>
        <v>-1</v>
      </c>
      <c r="I78" s="6">
        <f t="shared" si="8"/>
        <v>-8.3266726846886741E-17</v>
      </c>
      <c r="K78" s="6"/>
      <c r="L78" s="6"/>
      <c r="M78" s="6"/>
      <c r="O78" s="6"/>
      <c r="P78" s="6"/>
      <c r="Q78" s="6"/>
    </row>
    <row r="79" spans="2:17">
      <c r="B79" s="3">
        <f t="shared" si="9"/>
        <v>315</v>
      </c>
      <c r="C79" s="6">
        <f t="shared" si="4"/>
        <v>0.70710678118654735</v>
      </c>
      <c r="D79" s="6">
        <f t="shared" si="5"/>
        <v>-0.70710678118654768</v>
      </c>
      <c r="E79" s="6">
        <f t="shared" si="10"/>
        <v>0</v>
      </c>
      <c r="G79" s="6">
        <f t="shared" si="6"/>
        <v>0.2432103468016939</v>
      </c>
      <c r="H79" s="6">
        <f t="shared" si="7"/>
        <v>-0.96592582628906831</v>
      </c>
      <c r="I79" s="6">
        <f t="shared" si="8"/>
        <v>-8.8521326901376818E-2</v>
      </c>
      <c r="K79" s="6"/>
      <c r="L79" s="6"/>
      <c r="M79" s="6"/>
      <c r="O79" s="6"/>
      <c r="P79" s="6"/>
      <c r="Q79" s="6"/>
    </row>
    <row r="80" spans="2:17">
      <c r="B80" s="3">
        <f t="shared" si="9"/>
        <v>330</v>
      </c>
      <c r="C80" s="6">
        <f t="shared" si="4"/>
        <v>0.86602540378443837</v>
      </c>
      <c r="D80" s="6">
        <f t="shared" si="5"/>
        <v>-0.50000000000000044</v>
      </c>
      <c r="E80" s="6">
        <f t="shared" si="10"/>
        <v>0</v>
      </c>
      <c r="G80" s="6">
        <f t="shared" si="6"/>
        <v>0.46984631039295388</v>
      </c>
      <c r="H80" s="6">
        <f t="shared" si="7"/>
        <v>-0.86602540378443882</v>
      </c>
      <c r="I80" s="6">
        <f t="shared" si="8"/>
        <v>-0.17101007166283427</v>
      </c>
      <c r="K80" s="6"/>
      <c r="L80" s="6"/>
      <c r="M80" s="6"/>
      <c r="O80" s="6"/>
      <c r="P80" s="6"/>
      <c r="Q80" s="6"/>
    </row>
    <row r="81" spans="2:17">
      <c r="B81" s="3">
        <f t="shared" si="9"/>
        <v>345</v>
      </c>
      <c r="C81" s="6">
        <f t="shared" si="4"/>
        <v>0.96592582628906831</v>
      </c>
      <c r="D81" s="6">
        <f t="shared" si="5"/>
        <v>-0.25881904510252068</v>
      </c>
      <c r="E81" s="6">
        <f t="shared" si="10"/>
        <v>0</v>
      </c>
      <c r="G81" s="6">
        <f t="shared" si="6"/>
        <v>0.66446302438867488</v>
      </c>
      <c r="H81" s="6">
        <f t="shared" si="7"/>
        <v>-0.70710678118654746</v>
      </c>
      <c r="I81" s="6">
        <f t="shared" si="8"/>
        <v>-0.24184476264797533</v>
      </c>
      <c r="K81" s="6"/>
      <c r="L81" s="6"/>
      <c r="M81" s="6"/>
      <c r="O81" s="6"/>
      <c r="P81" s="6"/>
      <c r="Q81" s="6"/>
    </row>
    <row r="82" spans="2:17">
      <c r="B82" s="3">
        <f t="shared" si="9"/>
        <v>360</v>
      </c>
      <c r="C82" s="6">
        <f t="shared" si="4"/>
        <v>1</v>
      </c>
      <c r="D82" s="6">
        <f t="shared" si="5"/>
        <v>-2.45029690981724E-16</v>
      </c>
      <c r="E82" s="6">
        <f t="shared" si="10"/>
        <v>0</v>
      </c>
      <c r="G82" s="6">
        <f t="shared" si="6"/>
        <v>0.81379768134937369</v>
      </c>
      <c r="H82" s="6">
        <f t="shared" si="7"/>
        <v>-0.50000000000000011</v>
      </c>
      <c r="I82" s="6">
        <f t="shared" si="8"/>
        <v>-0.2961981327260238</v>
      </c>
      <c r="K82" s="6"/>
      <c r="L82" s="6"/>
      <c r="M82" s="6"/>
      <c r="O82" s="6"/>
      <c r="P82" s="6"/>
      <c r="Q82" s="6"/>
    </row>
  </sheetData>
  <phoneticPr fontId="2"/>
  <pageMargins left="1" right="1" top="1.6666666666666667" bottom="1.6666666666666667" header="1" footer="1"/>
  <pageSetup paperSize="9" firstPageNumber="4294967295" fitToWidth="0" fitToHeight="0" orientation="portrait" r:id="rId1"/>
  <headerFooter alignWithMargins="0">
    <oddHeader>&amp;L&amp;C&amp;[TAB]&amp;R</oddHeader>
    <oddFooter>&amp;L&amp;CPage &amp;[PAGE]&amp;R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"/>
  <sheetViews>
    <sheetView zoomScaleSheetLayoutView="1" workbookViewId="0"/>
  </sheetViews>
  <sheetFormatPr defaultRowHeight="12.75"/>
  <cols>
    <col min="1" max="4" width="9.140625" style="5"/>
    <col min="5" max="5" width="8.85546875" style="5" customWidth="1"/>
    <col min="6" max="6" width="9.140625" style="5" customWidth="1"/>
    <col min="7" max="28" width="9.140625" style="5"/>
  </cols>
  <sheetData>
    <row r="2" spans="2:28">
      <c r="B2" s="5" t="s">
        <v>36</v>
      </c>
      <c r="C2" s="5" t="s">
        <v>37</v>
      </c>
      <c r="D2" s="5" t="s">
        <v>38</v>
      </c>
      <c r="E2" s="5" t="s">
        <v>39</v>
      </c>
      <c r="F2" s="5">
        <v>60</v>
      </c>
      <c r="G2" s="5">
        <v>30</v>
      </c>
      <c r="H2" s="5">
        <v>20</v>
      </c>
      <c r="I2" s="5" t="s">
        <v>40</v>
      </c>
    </row>
    <row r="3" spans="2:28">
      <c r="E3" s="5" t="s">
        <v>8</v>
      </c>
      <c r="F3" s="6">
        <f>RADIANS(F2)</f>
        <v>1.0471975511965976</v>
      </c>
      <c r="G3" s="6">
        <f>RADIANS(G2)</f>
        <v>0.52359877559829882</v>
      </c>
      <c r="H3" s="6">
        <f>RADIANS(H2)</f>
        <v>0.3490658503988659</v>
      </c>
      <c r="I3" s="5" t="s">
        <v>46</v>
      </c>
    </row>
    <row r="5" spans="2:28">
      <c r="F5" s="6">
        <f>COS(F3)</f>
        <v>0.50000000000000011</v>
      </c>
      <c r="G5" s="6">
        <f>-SIN(F3)</f>
        <v>-0.8660254037844386</v>
      </c>
      <c r="H5" s="6">
        <v>0</v>
      </c>
      <c r="J5" s="6">
        <f>COS(G3)</f>
        <v>0.86602540378443871</v>
      </c>
      <c r="K5" s="6">
        <v>0</v>
      </c>
      <c r="L5" s="6">
        <f>SIN(G3)</f>
        <v>0.49999999999999994</v>
      </c>
      <c r="N5" s="6">
        <f>COS(H3)</f>
        <v>0.93969262078590843</v>
      </c>
      <c r="O5" s="6">
        <f>-SIN(H3)</f>
        <v>-0.34202014332566871</v>
      </c>
      <c r="P5" s="6">
        <v>0</v>
      </c>
      <c r="R5" s="6">
        <f>COS(-G3)</f>
        <v>0.86602540378443871</v>
      </c>
      <c r="S5" s="6">
        <v>0</v>
      </c>
      <c r="T5" s="6">
        <f>SIN(-G3)</f>
        <v>-0.49999999999999994</v>
      </c>
      <c r="V5" s="6">
        <f>COS(-F3)</f>
        <v>0.50000000000000011</v>
      </c>
      <c r="W5" s="6">
        <f>-SIN(-F3)</f>
        <v>0.8660254037844386</v>
      </c>
      <c r="X5" s="6">
        <v>0</v>
      </c>
    </row>
    <row r="6" spans="2:28">
      <c r="F6" s="6">
        <f>SIN(F3)</f>
        <v>0.8660254037844386</v>
      </c>
      <c r="G6" s="6">
        <f>COS(F3)</f>
        <v>0.50000000000000011</v>
      </c>
      <c r="H6" s="6">
        <v>0</v>
      </c>
      <c r="J6" s="6">
        <v>0</v>
      </c>
      <c r="K6" s="6">
        <v>1</v>
      </c>
      <c r="L6" s="6">
        <v>0</v>
      </c>
      <c r="N6" s="6">
        <f>SIN(H3)</f>
        <v>0.34202014332566871</v>
      </c>
      <c r="O6" s="6">
        <f>COS(H3)</f>
        <v>0.93969262078590843</v>
      </c>
      <c r="P6" s="6">
        <v>0</v>
      </c>
      <c r="R6" s="6">
        <v>0</v>
      </c>
      <c r="S6" s="6">
        <v>1</v>
      </c>
      <c r="T6" s="6">
        <v>0</v>
      </c>
      <c r="V6" s="6">
        <f>SIN(-F3)</f>
        <v>-0.8660254037844386</v>
      </c>
      <c r="W6" s="6">
        <f>COS(-F3)</f>
        <v>0.50000000000000011</v>
      </c>
      <c r="X6" s="6">
        <v>0</v>
      </c>
    </row>
    <row r="7" spans="2:28">
      <c r="F7" s="6">
        <v>0</v>
      </c>
      <c r="G7" s="6">
        <v>0</v>
      </c>
      <c r="H7" s="6">
        <v>1</v>
      </c>
      <c r="J7" s="6">
        <f>-SIN(G3)</f>
        <v>-0.49999999999999994</v>
      </c>
      <c r="K7" s="6">
        <v>0</v>
      </c>
      <c r="L7" s="6">
        <f>COS(G3)</f>
        <v>0.86602540378443871</v>
      </c>
      <c r="N7" s="6">
        <v>0</v>
      </c>
      <c r="O7" s="6">
        <v>0</v>
      </c>
      <c r="P7" s="6">
        <v>1</v>
      </c>
      <c r="R7" s="6">
        <f>-SIN(-G3)</f>
        <v>0.49999999999999994</v>
      </c>
      <c r="S7" s="6">
        <v>0</v>
      </c>
      <c r="T7" s="6">
        <f>COS(-G3)</f>
        <v>0.86602540378443871</v>
      </c>
      <c r="V7" s="6">
        <v>0</v>
      </c>
      <c r="W7" s="6">
        <v>0</v>
      </c>
      <c r="X7" s="6">
        <v>1</v>
      </c>
    </row>
    <row r="9" spans="2:28">
      <c r="F9" s="6">
        <f>F5*J9+G5*J10+H5*J11</f>
        <v>0.94346183198678912</v>
      </c>
      <c r="G9" s="6">
        <f>F5*K9+G5*K10+H5*K11</f>
        <v>-0.28966966742164074</v>
      </c>
      <c r="H9" s="6">
        <f>F5*L9+G5*L10+H5*L11</f>
        <v>0.1611559969717781</v>
      </c>
      <c r="J9" s="6">
        <f>J5*N9+K5*N10+L5*N11</f>
        <v>0.73389984028896738</v>
      </c>
      <c r="K9" s="6">
        <f>J5*O9+K5*O10+L5*O11</f>
        <v>0.67875554559512796</v>
      </c>
      <c r="L9" s="6">
        <f>J5*P9+K5*P10+L5*P11</f>
        <v>2.6113861217532452E-2</v>
      </c>
      <c r="N9" s="6">
        <f>N5*R9+O5*R10+P5*R11</f>
        <v>0.70309697340071087</v>
      </c>
      <c r="O9" s="6">
        <f>N5*S9+O5*S10+P5*S11</f>
        <v>0.53375939392659699</v>
      </c>
      <c r="P9" s="6">
        <f>N5*T9+O5*T10+P5*T11</f>
        <v>-0.46984631039295416</v>
      </c>
      <c r="R9" s="6">
        <f>R5*V9+S5*V10+T5*V11</f>
        <v>0.43301270189221946</v>
      </c>
      <c r="S9" s="6">
        <f>R5*W9+S5*W10+T5*W11</f>
        <v>0.75</v>
      </c>
      <c r="T9" s="6">
        <f>R5*X9+S5*X10+T5*X11</f>
        <v>-0.49999999999999994</v>
      </c>
      <c r="V9" s="6">
        <f>V5*Z9+W5*Z10+X5*Z11</f>
        <v>0.50000000000000011</v>
      </c>
      <c r="W9" s="6">
        <f>V5*AA9+W5*AA10+X5*AA11</f>
        <v>0.8660254037844386</v>
      </c>
      <c r="X9" s="6">
        <f>V5*AB9+W5*AB10+X5*AB11</f>
        <v>0</v>
      </c>
      <c r="Z9" s="6">
        <v>1</v>
      </c>
      <c r="AA9" s="6">
        <v>0</v>
      </c>
      <c r="AB9" s="6">
        <v>0</v>
      </c>
    </row>
    <row r="10" spans="2:28">
      <c r="F10" s="6">
        <f>F6*J9+G6*J10+H6*J11</f>
        <v>0.30272659803040708</v>
      </c>
      <c r="G10" s="6">
        <f>F6*K9+G6*K10+H6*K11</f>
        <v>0.95100025438855063</v>
      </c>
      <c r="H10" s="6">
        <f>F6*L9+G6*L10+H6*L11</f>
        <v>-6.2889768626132853E-2</v>
      </c>
      <c r="J10" s="6">
        <f>J6*N9+K6*N10+L6*N11</f>
        <v>-0.66569861498636174</v>
      </c>
      <c r="K10" s="6">
        <f>J6*O9+K6*O10+L6*O11</f>
        <v>0.72636141788720587</v>
      </c>
      <c r="L10" s="6">
        <f>J6*P9+K6*P10+L6*P11</f>
        <v>-0.17101007166283433</v>
      </c>
      <c r="N10" s="6">
        <f>N6*R9+O6*R10+P6*R11</f>
        <v>-0.66569861498636174</v>
      </c>
      <c r="O10" s="6">
        <f>N6*S9+O6*S10+P6*S11</f>
        <v>0.72636141788720587</v>
      </c>
      <c r="P10" s="6">
        <f>N6*T9+O6*T10+P6*T11</f>
        <v>-0.17101007166283433</v>
      </c>
      <c r="R10" s="6">
        <f>R6*V9+S6*V10+T6*V11</f>
        <v>-0.8660254037844386</v>
      </c>
      <c r="S10" s="6">
        <f>R6*W9+S6*W10+T6*W11</f>
        <v>0.50000000000000011</v>
      </c>
      <c r="T10" s="6">
        <f>R6*X9+S6*X10+T6*X11</f>
        <v>0</v>
      </c>
      <c r="V10" s="6">
        <f>V6*Z9+W6*Z10+X6*Z11</f>
        <v>-0.8660254037844386</v>
      </c>
      <c r="W10" s="6">
        <f>V6*AA9+W6*AA10+X6*AA11</f>
        <v>0.50000000000000011</v>
      </c>
      <c r="X10" s="6">
        <f>V6*AB9+W6*AB10+X6*AB11</f>
        <v>0</v>
      </c>
      <c r="Z10" s="6">
        <v>0</v>
      </c>
      <c r="AA10" s="6">
        <v>1</v>
      </c>
      <c r="AB10" s="6">
        <v>0</v>
      </c>
    </row>
    <row r="11" spans="2:28">
      <c r="F11" s="6">
        <f>F7*J9+G7*J10+H7*J11</f>
        <v>-0.1350421357542457</v>
      </c>
      <c r="G11" s="6">
        <f>F7*K9+G7*K10+H7*K11</f>
        <v>0.1081203030367015</v>
      </c>
      <c r="H11" s="6">
        <f>F7*L9+G7*L10+H7*L11</f>
        <v>0.98492315519647722</v>
      </c>
      <c r="J11" s="6">
        <f>J7*N9+K7*N10+L7*N11</f>
        <v>-0.1350421357542457</v>
      </c>
      <c r="K11" s="6">
        <f>J7*O9+K7*O10+L7*O11</f>
        <v>0.1081203030367015</v>
      </c>
      <c r="L11" s="6">
        <f>J7*P9+K7*P10+L7*P11</f>
        <v>0.98492315519647722</v>
      </c>
      <c r="N11" s="6">
        <f>N7*R9+O7*R10+P7*R11</f>
        <v>0.25</v>
      </c>
      <c r="O11" s="6">
        <f>N7*S9+O7*S10+P7*S11</f>
        <v>0.43301270189221924</v>
      </c>
      <c r="P11" s="6">
        <f>N7*T9+O7*T10+P7*T11</f>
        <v>0.86602540378443871</v>
      </c>
      <c r="R11" s="6">
        <f>R7*V9+S7*V10+T7*V11</f>
        <v>0.25</v>
      </c>
      <c r="S11" s="6">
        <f>R7*W9+S7*W10+T7*W11</f>
        <v>0.43301270189221924</v>
      </c>
      <c r="T11" s="6">
        <f>R7*X9+S7*X10+T7*X11</f>
        <v>0.86602540378443871</v>
      </c>
      <c r="V11" s="6">
        <f>V7*Z9+W7*Z10+X7*Z11</f>
        <v>0</v>
      </c>
      <c r="W11" s="6">
        <f>V7*AA9+W7*AA10+X7*AA11</f>
        <v>0</v>
      </c>
      <c r="X11" s="6">
        <f>V7*AB9+W7*AB10+X7*AB11</f>
        <v>1</v>
      </c>
      <c r="Z11" s="6">
        <v>0</v>
      </c>
      <c r="AA11" s="6">
        <v>0</v>
      </c>
      <c r="AB11" s="6">
        <v>1</v>
      </c>
    </row>
    <row r="13" spans="2:28">
      <c r="B13" s="5" t="s">
        <v>42</v>
      </c>
      <c r="C13" s="5" t="s">
        <v>43</v>
      </c>
      <c r="D13" s="5" t="s">
        <v>44</v>
      </c>
      <c r="F13" s="5" t="s">
        <v>49</v>
      </c>
      <c r="G13" s="5" t="s">
        <v>45</v>
      </c>
      <c r="H13" s="5" t="s">
        <v>48</v>
      </c>
      <c r="K13" s="5" t="s">
        <v>47</v>
      </c>
    </row>
    <row r="14" spans="2:28">
      <c r="B14" s="6">
        <v>0</v>
      </c>
      <c r="C14" s="6">
        <v>0</v>
      </c>
      <c r="D14" s="6">
        <v>0</v>
      </c>
      <c r="F14" s="6">
        <f>$F$9*B14+$G$9*C14+$H$9*D14</f>
        <v>0</v>
      </c>
      <c r="G14" s="6">
        <f>$F$10*B14+$G$10*C14+$H$10*D14</f>
        <v>0</v>
      </c>
      <c r="H14" s="6">
        <f>$F$11*B14+$G$11*C14+$H$11*D14</f>
        <v>0</v>
      </c>
      <c r="J14" s="6">
        <f>shapes!$K$6*F14+shapes!$L$6*G14+shapes!$M$6*H14</f>
        <v>0</v>
      </c>
      <c r="K14" s="6">
        <f>shapes!$K$7*F14+shapes!$L$7*G14+shapes!$M$7*H14</f>
        <v>0</v>
      </c>
      <c r="L14" s="6">
        <f>shapes!$K$8*F14+shapes!$L$8*G14+shapes!$M$8*H14</f>
        <v>0</v>
      </c>
    </row>
    <row r="15" spans="2:28">
      <c r="B15" s="6">
        <v>1</v>
      </c>
      <c r="C15" s="6">
        <v>0</v>
      </c>
      <c r="D15" s="6">
        <v>0</v>
      </c>
      <c r="F15" s="6">
        <f>$F$9*B15+$G$9*C15+$H$9*D15</f>
        <v>0.94346183198678912</v>
      </c>
      <c r="G15" s="6">
        <f>$F$10*B15+$G$10*C15+$H$10*D15</f>
        <v>0.30272659803040708</v>
      </c>
      <c r="H15" s="6">
        <f>$F$11*B15+$G$11*C15+$H$11*D15</f>
        <v>-0.1350421357542457</v>
      </c>
      <c r="J15" s="6">
        <f>shapes!$K$6*F15+shapes!$L$6*G15+shapes!$M$6*H15</f>
        <v>0.86383489582920769</v>
      </c>
      <c r="K15" s="6">
        <f>shapes!$K$7*F15+shapes!$L$7*G15+shapes!$M$7*H15</f>
        <v>-0.20956199169782175</v>
      </c>
      <c r="L15" s="6">
        <f>shapes!$K$8*F15+shapes!$L$8*G15+shapes!$M$8*H15</f>
        <v>-0.45811902861962012</v>
      </c>
    </row>
    <row r="16" spans="2:28">
      <c r="B16" s="6">
        <v>0</v>
      </c>
      <c r="C16" s="6">
        <v>1</v>
      </c>
      <c r="D16" s="6">
        <v>0</v>
      </c>
      <c r="F16" s="6">
        <f>$F$9*B16+$G$9*C16+$H$9*D16</f>
        <v>-0.28966966742164074</v>
      </c>
      <c r="G16" s="6">
        <f>$F$10*B16+$G$10*C16+$H$10*D16</f>
        <v>0.95100025438855063</v>
      </c>
      <c r="H16" s="6">
        <f>$F$11*B16+$G$11*C16+$H$11*D16</f>
        <v>0.1081203030367015</v>
      </c>
      <c r="J16" s="6">
        <f>shapes!$K$6*F16+shapes!$L$6*G16+shapes!$M$6*H16</f>
        <v>0.2480707785432732</v>
      </c>
      <c r="K16" s="6">
        <f>shapes!$K$7*F16+shapes!$L$7*G16+shapes!$M$7*H16</f>
        <v>0.96842521301676876</v>
      </c>
      <c r="L16" s="6">
        <f>shapes!$K$8*F16+shapes!$L$8*G16+shapes!$M$8*H16</f>
        <v>2.4768843864023282E-2</v>
      </c>
    </row>
    <row r="17" spans="2:12">
      <c r="B17" s="6">
        <v>0</v>
      </c>
      <c r="C17" s="6">
        <v>0</v>
      </c>
      <c r="D17" s="6">
        <v>1</v>
      </c>
      <c r="F17" s="6">
        <f>$F$9*B17+$G$9*C17+$H$9*D17</f>
        <v>0.1611559969717781</v>
      </c>
      <c r="G17" s="6">
        <f>$F$10*B17+$G$10*C17+$H$10*D17</f>
        <v>-6.2889768626132853E-2</v>
      </c>
      <c r="H17" s="6">
        <f>$F$11*B17+$G$11*C17+$H$11*D17</f>
        <v>0.98492315519647722</v>
      </c>
      <c r="J17" s="6">
        <f>shapes!$K$6*F17+shapes!$L$6*G17+shapes!$M$6*H17</f>
        <v>0.43846340962579367</v>
      </c>
      <c r="K17" s="6">
        <f>shapes!$K$7*F17+shapes!$L$7*G17+shapes!$M$7*H17</f>
        <v>-0.13504213575424567</v>
      </c>
      <c r="L17" s="6">
        <f>shapes!$K$8*F17+shapes!$L$8*G17+shapes!$M$8*H17</f>
        <v>0.88854569943827633</v>
      </c>
    </row>
    <row r="20" spans="2:12">
      <c r="C20" s="5" t="s">
        <v>50</v>
      </c>
      <c r="F20" s="5" t="s">
        <v>41</v>
      </c>
      <c r="I20" s="5" t="s">
        <v>51</v>
      </c>
    </row>
    <row r="21" spans="2:12">
      <c r="C21" s="6">
        <f>K14</f>
        <v>0</v>
      </c>
      <c r="D21" s="6">
        <f>L14</f>
        <v>0</v>
      </c>
      <c r="F21" s="6">
        <f>K14</f>
        <v>0</v>
      </c>
      <c r="G21" s="6">
        <f>L14</f>
        <v>0</v>
      </c>
      <c r="I21" s="6">
        <f>K14</f>
        <v>0</v>
      </c>
      <c r="J21" s="6">
        <f>L14</f>
        <v>0</v>
      </c>
    </row>
    <row r="22" spans="2:12">
      <c r="C22" s="6">
        <f>K15</f>
        <v>-0.20956199169782175</v>
      </c>
      <c r="D22" s="6">
        <f>L15</f>
        <v>-0.45811902861962012</v>
      </c>
      <c r="F22" s="6">
        <f>K16</f>
        <v>0.96842521301676876</v>
      </c>
      <c r="G22" s="6">
        <f>L16</f>
        <v>2.4768843864023282E-2</v>
      </c>
      <c r="I22" s="6">
        <f>K17</f>
        <v>-0.13504213575424567</v>
      </c>
      <c r="J22" s="6">
        <f>L17</f>
        <v>0.88854569943827633</v>
      </c>
    </row>
  </sheetData>
  <phoneticPr fontId="2"/>
  <pageMargins left="1" right="1" top="1.6666666666666667" bottom="1.6666666666666667" header="1" footer="1"/>
  <pageSetup paperSize="0" firstPageNumber="4294967295" fitToWidth="0" fitToHeight="0" orientation="portrait" copies="0"/>
  <headerFooter alignWithMargins="0">
    <oddHeader>&amp;L&amp;C&amp;[TAB]&amp;R</oddHeader>
    <oddFooter>&amp;L&amp;CPage &amp;[PAGE]&amp;R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5"/>
  <sheetViews>
    <sheetView zoomScaleSheetLayoutView="1" workbookViewId="0"/>
  </sheetViews>
  <sheetFormatPr defaultRowHeight="12.75"/>
  <cols>
    <col min="1" max="5" width="9.140625" style="1"/>
    <col min="6" max="8" width="9.140625" style="1" customWidth="1"/>
    <col min="9" max="28" width="9.140625" style="1"/>
  </cols>
  <sheetData>
    <row r="2" spans="1:28">
      <c r="A2" s="5"/>
      <c r="B2" s="5" t="s">
        <v>36</v>
      </c>
      <c r="C2" s="5" t="s">
        <v>37</v>
      </c>
      <c r="D2" s="5" t="s">
        <v>38</v>
      </c>
      <c r="E2" s="5" t="s">
        <v>39</v>
      </c>
      <c r="F2" s="3">
        <v>45</v>
      </c>
      <c r="G2" s="3">
        <f>DEGREES(ACOS(SQRT(2/3)))</f>
        <v>35.264389682754654</v>
      </c>
      <c r="H2" s="3">
        <v>40</v>
      </c>
      <c r="I2" s="5" t="s">
        <v>40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5"/>
      <c r="B3" s="5"/>
      <c r="C3" s="5"/>
      <c r="D3" s="5"/>
      <c r="E3" s="5" t="s">
        <v>8</v>
      </c>
      <c r="F3" s="6">
        <f>RADIANS(F2)</f>
        <v>0.78539816339744828</v>
      </c>
      <c r="G3" s="6">
        <f>RADIANS(G2)</f>
        <v>0.61547970867038737</v>
      </c>
      <c r="H3" s="6">
        <f>RADIANS(H2)</f>
        <v>0.69813170079773179</v>
      </c>
      <c r="I3" s="5" t="s">
        <v>46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5" spans="1:28">
      <c r="A5" s="5"/>
      <c r="B5" s="5"/>
      <c r="C5" s="5"/>
      <c r="D5" s="5"/>
      <c r="E5" s="5"/>
      <c r="F5" s="6">
        <f>COS(F3)</f>
        <v>0.70710678118654757</v>
      </c>
      <c r="G5" s="6">
        <f>-SIN(F3)</f>
        <v>-0.70710678118654746</v>
      </c>
      <c r="H5" s="6">
        <v>0</v>
      </c>
      <c r="I5" s="5"/>
      <c r="J5" s="6">
        <f>COS(G3)</f>
        <v>0.81649658092772603</v>
      </c>
      <c r="K5" s="6">
        <v>0</v>
      </c>
      <c r="L5" s="6">
        <f>SIN(G3)</f>
        <v>0.57735026918962584</v>
      </c>
      <c r="M5" s="5"/>
      <c r="N5" s="6">
        <f>COS(H3)</f>
        <v>0.76604444311897801</v>
      </c>
      <c r="O5" s="6">
        <f>-SIN(H3)</f>
        <v>-0.64278760968653925</v>
      </c>
      <c r="P5" s="6">
        <v>0</v>
      </c>
      <c r="Q5" s="5"/>
      <c r="R5" s="6">
        <f>COS(-G3)</f>
        <v>0.81649658092772603</v>
      </c>
      <c r="S5" s="6">
        <v>0</v>
      </c>
      <c r="T5" s="6">
        <f>SIN(-G3)</f>
        <v>-0.57735026918962584</v>
      </c>
      <c r="U5" s="5"/>
      <c r="V5" s="6">
        <f>COS(-F3)</f>
        <v>0.70710678118654757</v>
      </c>
      <c r="W5" s="6">
        <f>-SIN(-F3)</f>
        <v>0.70710678118654746</v>
      </c>
      <c r="X5" s="6">
        <v>0</v>
      </c>
      <c r="Y5" s="5"/>
      <c r="Z5" s="5"/>
      <c r="AA5" s="5"/>
      <c r="AB5" s="5"/>
    </row>
    <row r="6" spans="1:28">
      <c r="A6" s="5"/>
      <c r="B6" s="5"/>
      <c r="C6" s="5"/>
      <c r="D6" s="5"/>
      <c r="E6" s="5"/>
      <c r="F6" s="6">
        <f>SIN(F3)</f>
        <v>0.70710678118654746</v>
      </c>
      <c r="G6" s="6">
        <f>COS(F3)</f>
        <v>0.70710678118654757</v>
      </c>
      <c r="H6" s="6">
        <v>0</v>
      </c>
      <c r="I6" s="5"/>
      <c r="J6" s="6">
        <v>0</v>
      </c>
      <c r="K6" s="6">
        <v>1</v>
      </c>
      <c r="L6" s="6">
        <v>0</v>
      </c>
      <c r="M6" s="5"/>
      <c r="N6" s="6">
        <f>SIN(H3)</f>
        <v>0.64278760968653925</v>
      </c>
      <c r="O6" s="6">
        <f>COS(H3)</f>
        <v>0.76604444311897801</v>
      </c>
      <c r="P6" s="6">
        <v>0</v>
      </c>
      <c r="Q6" s="5"/>
      <c r="R6" s="6">
        <v>0</v>
      </c>
      <c r="S6" s="6">
        <v>1</v>
      </c>
      <c r="T6" s="6">
        <v>0</v>
      </c>
      <c r="U6" s="5"/>
      <c r="V6" s="6">
        <f>SIN(-F3)</f>
        <v>-0.70710678118654746</v>
      </c>
      <c r="W6" s="6">
        <f>COS(-F3)</f>
        <v>0.70710678118654757</v>
      </c>
      <c r="X6" s="6">
        <v>0</v>
      </c>
      <c r="Y6" s="5"/>
      <c r="Z6" s="5"/>
      <c r="AA6" s="5"/>
      <c r="AB6" s="5"/>
    </row>
    <row r="7" spans="1:28">
      <c r="A7" s="5"/>
      <c r="B7" s="5"/>
      <c r="C7" s="5"/>
      <c r="D7" s="5"/>
      <c r="E7" s="5"/>
      <c r="F7" s="6">
        <v>0</v>
      </c>
      <c r="G7" s="6">
        <v>0</v>
      </c>
      <c r="H7" s="6">
        <v>1</v>
      </c>
      <c r="I7" s="5"/>
      <c r="J7" s="6">
        <f>-SIN(G3)</f>
        <v>-0.57735026918962584</v>
      </c>
      <c r="K7" s="6">
        <v>0</v>
      </c>
      <c r="L7" s="6">
        <f>COS(G3)</f>
        <v>0.81649658092772603</v>
      </c>
      <c r="M7" s="5"/>
      <c r="N7" s="6">
        <v>0</v>
      </c>
      <c r="O7" s="6">
        <v>0</v>
      </c>
      <c r="P7" s="6">
        <v>1</v>
      </c>
      <c r="Q7" s="5"/>
      <c r="R7" s="6">
        <f>-SIN(-G3)</f>
        <v>0.57735026918962584</v>
      </c>
      <c r="S7" s="6">
        <v>0</v>
      </c>
      <c r="T7" s="6">
        <f>COS(-G3)</f>
        <v>0.81649658092772603</v>
      </c>
      <c r="U7" s="5"/>
      <c r="V7" s="6">
        <v>0</v>
      </c>
      <c r="W7" s="6">
        <v>0</v>
      </c>
      <c r="X7" s="6">
        <v>1</v>
      </c>
      <c r="Y7" s="5"/>
      <c r="Z7" s="5"/>
      <c r="AA7" s="5"/>
      <c r="AB7" s="5"/>
    </row>
    <row r="8" spans="1:2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>
      <c r="A9" s="5"/>
      <c r="B9" s="5"/>
      <c r="C9" s="5"/>
      <c r="D9" s="5"/>
      <c r="E9" s="5"/>
      <c r="F9" s="6">
        <f>F5*J9+G5*J10+H5*J11</f>
        <v>0.80503703593248177</v>
      </c>
      <c r="G9" s="6">
        <f>F5*K9+G5*K10+H5*K11</f>
        <v>-0.48584129275826127</v>
      </c>
      <c r="H9" s="6">
        <f>F5*L9+G5*L10+H5*L11</f>
        <v>0.34040212841288986</v>
      </c>
      <c r="I9" s="5"/>
      <c r="J9" s="6">
        <f>J5*N9+K5*N10+L5*N11</f>
        <v>0.96793267349293</v>
      </c>
      <c r="K9" s="6">
        <f>J5*O9+K5*O10+L5*O11</f>
        <v>0.22570547452437084</v>
      </c>
      <c r="L9" s="6">
        <f>J5*P9+K5*P10+L5*P11</f>
        <v>0.1102877071778971</v>
      </c>
      <c r="M9" s="5"/>
      <c r="N9" s="6">
        <f>N5*R9+O5*R10+P5*R11</f>
        <v>0.89679544311800252</v>
      </c>
      <c r="O9" s="6">
        <f>N5*S9+O5*S10+P5*S11</f>
        <v>-1.2243512226084774E-2</v>
      </c>
      <c r="P9" s="6">
        <f>N5*T9+O5*T10+P5*T11</f>
        <v>-0.44227596544595899</v>
      </c>
      <c r="Q9" s="5"/>
      <c r="R9" s="6">
        <f>R5*V9+S5*V10+T5*V11</f>
        <v>0.57735026918962584</v>
      </c>
      <c r="S9" s="6">
        <f>R5*W9+S5*W10+T5*W11</f>
        <v>0.57735026918962573</v>
      </c>
      <c r="T9" s="6">
        <f>R5*X9+S5*X10+T5*X11</f>
        <v>-0.57735026918962584</v>
      </c>
      <c r="U9" s="5"/>
      <c r="V9" s="6">
        <f>V5*Z9+W5*Z10+X5*Z11</f>
        <v>0.70710678118654757</v>
      </c>
      <c r="W9" s="6">
        <f>V5*AA9+W5*AA10+X5*AA11</f>
        <v>0.70710678118654746</v>
      </c>
      <c r="X9" s="6">
        <f>V5*AB9+W5*AB10+X5*AB11</f>
        <v>0</v>
      </c>
      <c r="Y9" s="5"/>
      <c r="Z9" s="6">
        <v>1</v>
      </c>
      <c r="AA9" s="6">
        <v>0</v>
      </c>
      <c r="AB9" s="6">
        <v>0</v>
      </c>
    </row>
    <row r="10" spans="1:28">
      <c r="A10" s="5"/>
      <c r="B10" s="5"/>
      <c r="C10" s="5"/>
      <c r="D10" s="5"/>
      <c r="E10" s="5"/>
      <c r="F10" s="6">
        <f>F6*J9+G6*J10+H6*J11</f>
        <v>0.56382647838526867</v>
      </c>
      <c r="G10" s="6">
        <f>F6*K9+G6*K10+H6*K11</f>
        <v>0.80503703593248166</v>
      </c>
      <c r="H10" s="6">
        <f>F6*L9+G6*L10+H6*L11</f>
        <v>-0.18443175715887522</v>
      </c>
      <c r="I10" s="5"/>
      <c r="J10" s="6">
        <f>J6*N9+K6*N10+L6*N11</f>
        <v>-0.17056162093542226</v>
      </c>
      <c r="K10" s="6">
        <f>J6*O9+K6*O10+L6*O11</f>
        <v>0.91278881990398131</v>
      </c>
      <c r="L10" s="6">
        <f>J6*P9+K6*P10+L6*P11</f>
        <v>-0.37111359948427958</v>
      </c>
      <c r="M10" s="5"/>
      <c r="N10" s="6">
        <f>N6*R9+O6*R10+P6*R11</f>
        <v>-0.17056162093542226</v>
      </c>
      <c r="O10" s="6">
        <f>N6*S9+O6*S10+P6*S11</f>
        <v>0.91278881990398131</v>
      </c>
      <c r="P10" s="6">
        <f>N6*T9+O6*T10+P6*T11</f>
        <v>-0.37111359948427958</v>
      </c>
      <c r="Q10" s="5"/>
      <c r="R10" s="6">
        <f>R6*V9+S6*V10+T6*V11</f>
        <v>-0.70710678118654746</v>
      </c>
      <c r="S10" s="6">
        <f>R6*W9+S6*W10+T6*W11</f>
        <v>0.70710678118654757</v>
      </c>
      <c r="T10" s="6">
        <f>R6*X9+S6*X10+T6*X11</f>
        <v>0</v>
      </c>
      <c r="U10" s="5"/>
      <c r="V10" s="6">
        <f>V6*Z9+W6*Z10+X6*Z11</f>
        <v>-0.70710678118654746</v>
      </c>
      <c r="W10" s="6">
        <f>V6*AA9+W6*AA10+X6*AA11</f>
        <v>0.70710678118654757</v>
      </c>
      <c r="X10" s="6">
        <f>V6*AB9+W6*AB10+X6*AB11</f>
        <v>0</v>
      </c>
      <c r="Y10" s="5"/>
      <c r="Z10" s="6">
        <v>0</v>
      </c>
      <c r="AA10" s="6">
        <v>1</v>
      </c>
      <c r="AB10" s="6">
        <v>0</v>
      </c>
    </row>
    <row r="11" spans="1:28">
      <c r="A11" s="5"/>
      <c r="B11" s="5"/>
      <c r="C11" s="5"/>
      <c r="D11" s="5"/>
      <c r="E11" s="5"/>
      <c r="F11" s="6">
        <f>F7*J9+G7*J10+H7*J11</f>
        <v>-0.18443175715887516</v>
      </c>
      <c r="G11" s="6">
        <f>F7*K9+G7*K10+H7*K11</f>
        <v>0.34040212841288986</v>
      </c>
      <c r="H11" s="6">
        <f>F7*L9+G7*L10+H7*L11</f>
        <v>0.92201481437299271</v>
      </c>
      <c r="I11" s="5"/>
      <c r="J11" s="6">
        <f>J7*N9+K7*N10+L7*N11</f>
        <v>-0.18443175715887516</v>
      </c>
      <c r="K11" s="6">
        <f>J7*O9+K7*O10+L7*O11</f>
        <v>0.34040212841288986</v>
      </c>
      <c r="L11" s="6">
        <f>J7*P9+K7*P10+L7*P11</f>
        <v>0.92201481437299271</v>
      </c>
      <c r="M11" s="5"/>
      <c r="N11" s="6">
        <f>N7*R9+O7*R10+P7*R11</f>
        <v>0.40824829046386307</v>
      </c>
      <c r="O11" s="6">
        <f>N7*S9+O7*S10+P7*S11</f>
        <v>0.40824829046386302</v>
      </c>
      <c r="P11" s="6">
        <f>N7*T9+O7*T10+P7*T11</f>
        <v>0.81649658092772603</v>
      </c>
      <c r="Q11" s="5"/>
      <c r="R11" s="6">
        <f>R7*V9+S7*V10+T7*V11</f>
        <v>0.40824829046386307</v>
      </c>
      <c r="S11" s="6">
        <f>R7*W9+S7*W10+T7*W11</f>
        <v>0.40824829046386302</v>
      </c>
      <c r="T11" s="6">
        <f>R7*X9+S7*X10+T7*X11</f>
        <v>0.81649658092772603</v>
      </c>
      <c r="U11" s="5"/>
      <c r="V11" s="6">
        <f>V7*Z9+W7*Z10+X7*Z11</f>
        <v>0</v>
      </c>
      <c r="W11" s="6">
        <f>V7*AA9+W7*AA10+X7*AA11</f>
        <v>0</v>
      </c>
      <c r="X11" s="6">
        <f>V7*AB9+W7*AB10+X7*AB11</f>
        <v>1</v>
      </c>
      <c r="Y11" s="5"/>
      <c r="Z11" s="6">
        <v>0</v>
      </c>
      <c r="AA11" s="6">
        <v>0</v>
      </c>
      <c r="AB11" s="6">
        <v>1</v>
      </c>
    </row>
    <row r="12" spans="1:2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>
      <c r="A13" s="5"/>
      <c r="B13" s="5" t="s">
        <v>42</v>
      </c>
      <c r="C13" s="5" t="s">
        <v>43</v>
      </c>
      <c r="D13" s="5" t="s">
        <v>44</v>
      </c>
      <c r="E13" s="5"/>
      <c r="F13" s="5" t="s">
        <v>49</v>
      </c>
      <c r="G13" s="5" t="s">
        <v>45</v>
      </c>
      <c r="H13" s="5" t="s">
        <v>48</v>
      </c>
      <c r="I13" s="5"/>
      <c r="J13" s="5"/>
      <c r="K13" s="5" t="s">
        <v>47</v>
      </c>
      <c r="L13" s="5"/>
    </row>
    <row r="14" spans="1:28">
      <c r="A14" s="4" t="s">
        <v>8</v>
      </c>
      <c r="B14" s="6">
        <v>0</v>
      </c>
      <c r="C14" s="6">
        <v>0</v>
      </c>
      <c r="D14" s="6">
        <v>1</v>
      </c>
      <c r="E14" s="5" t="s">
        <v>7</v>
      </c>
      <c r="F14" s="6">
        <f>$F$9*B14+$G$9*C14+$H$9*D14</f>
        <v>0.34040212841288986</v>
      </c>
      <c r="G14" s="6">
        <f>$F$10*B14+$G$10*C14+$H$10*D14</f>
        <v>-0.18443175715887522</v>
      </c>
      <c r="H14" s="6">
        <f>$F$11*B14+$G$11*C14+$H$11*D14</f>
        <v>0.92201481437299271</v>
      </c>
      <c r="I14" s="5"/>
      <c r="J14" s="6">
        <f>shapes!$K$6*F14+shapes!$L$6*G14+shapes!$M$6*H14</f>
        <v>0.50571152116865559</v>
      </c>
      <c r="K14" s="6">
        <f>shapes!$K$7*F14+shapes!$L$7*G14+shapes!$M$7*H14</f>
        <v>-0.32992365117063338</v>
      </c>
      <c r="L14" s="6">
        <f>shapes!$K$8*F14+shapes!$L$8*G14+shapes!$M$8*H14</f>
        <v>0.79712373051836993</v>
      </c>
    </row>
    <row r="15" spans="1:28">
      <c r="A15" s="4" t="s">
        <v>8</v>
      </c>
      <c r="B15" s="6">
        <f>2*SQRT(2)/3</f>
        <v>0.94280904158206347</v>
      </c>
      <c r="C15" s="6">
        <v>0</v>
      </c>
      <c r="D15" s="6">
        <f>-1/3</f>
        <v>-0.33333333333333331</v>
      </c>
      <c r="E15" s="5" t="s">
        <v>7</v>
      </c>
      <c r="F15" s="6">
        <f>$F$9*B15+$G$9*C15+$H$9*D15</f>
        <v>0.64552882014793844</v>
      </c>
      <c r="G15" s="6">
        <f>$F$10*B15+$G$10*C15+$H$10*D15</f>
        <v>0.59305795409129691</v>
      </c>
      <c r="H15" s="6">
        <f>$F$11*B15+$G$11*C15+$H$11*D15</f>
        <v>-0.4812221996619192</v>
      </c>
      <c r="I15" s="5"/>
      <c r="J15" s="6">
        <f>shapes!$K$6*F15+shapes!$L$6*G15+shapes!$M$6*H15</f>
        <v>0.63938826295971585</v>
      </c>
      <c r="K15" s="6">
        <f>shapes!$K$7*F15+shapes!$L$7*G15+shapes!$M$7*H15</f>
        <v>0.19083884408551932</v>
      </c>
      <c r="L15" s="6">
        <f>shapes!$K$8*F15+shapes!$L$8*G15+shapes!$M$8*H15</f>
        <v>-0.74482426435868776</v>
      </c>
    </row>
    <row r="16" spans="1:28">
      <c r="A16" s="4" t="s">
        <v>8</v>
      </c>
      <c r="B16" s="6">
        <f>-SQRT(2)/3</f>
        <v>-0.47140452079103173</v>
      </c>
      <c r="C16" s="6">
        <f>SQRT(6)/3</f>
        <v>0.81649658092772592</v>
      </c>
      <c r="D16" s="6">
        <f>-1/3</f>
        <v>-0.33333333333333331</v>
      </c>
      <c r="E16" s="5" t="s">
        <v>7</v>
      </c>
      <c r="F16" s="6">
        <f>$F$9*B16+$G$9*C16+$H$9*D16</f>
        <v>-0.8896532286910408</v>
      </c>
      <c r="G16" s="6">
        <f>$F$10*B16+$G$10*C16+$H$10*D16</f>
        <v>0.45299688889285128</v>
      </c>
      <c r="H16" s="6">
        <f>$F$11*B16+$G$11*C16+$H$11*D16</f>
        <v>5.7540866634108512E-2</v>
      </c>
      <c r="I16" s="5"/>
      <c r="J16" s="6">
        <f>shapes!$K$6*F16+shapes!$L$6*G16+shapes!$M$6*H16</f>
        <v>-0.49147868239467907</v>
      </c>
      <c r="K16" s="6">
        <f>shapes!$K$7*F16+shapes!$L$7*G16+shapes!$M$7*H16</f>
        <v>0.83713342796204637</v>
      </c>
      <c r="L16" s="6">
        <f>shapes!$K$8*F16+shapes!$L$8*G16+shapes!$M$8*H16</f>
        <v>0.24011732244905493</v>
      </c>
    </row>
    <row r="17" spans="1:12">
      <c r="A17" s="4" t="s">
        <v>8</v>
      </c>
      <c r="B17" s="6">
        <f>-SQRT(2)/3</f>
        <v>-0.47140452079103173</v>
      </c>
      <c r="C17" s="6">
        <f>-SQRT(6)/3</f>
        <v>-0.81649658092772592</v>
      </c>
      <c r="D17" s="6">
        <f>-1/3</f>
        <v>-0.33333333333333331</v>
      </c>
      <c r="E17" s="5" t="s">
        <v>7</v>
      </c>
      <c r="F17" s="6">
        <f>$F$9*B17+$G$9*C17+$H$9*D17</f>
        <v>-9.6277719869787476E-2</v>
      </c>
      <c r="G17" s="6">
        <f>$F$10*B17+$G$10*C17+$H$10*D17</f>
        <v>-0.86162308582527292</v>
      </c>
      <c r="H17" s="6">
        <f>$F$11*B17+$G$11*C17+$H$11*D17</f>
        <v>-0.49833348134518207</v>
      </c>
      <c r="I17" s="5"/>
      <c r="J17" s="6">
        <f>shapes!$K$6*F17+shapes!$L$6*G17+shapes!$M$6*H17</f>
        <v>-0.65362110173369237</v>
      </c>
      <c r="K17" s="6">
        <f>shapes!$K$7*F17+shapes!$L$7*G17+shapes!$M$7*H17</f>
        <v>-0.69804862087693231</v>
      </c>
      <c r="L17" s="6">
        <f>shapes!$K$8*F17+shapes!$L$8*G17+shapes!$M$8*H17</f>
        <v>-0.2924167886087371</v>
      </c>
    </row>
    <row r="19" spans="1:12">
      <c r="B19" s="5" t="s">
        <v>24</v>
      </c>
      <c r="C19" s="5"/>
      <c r="D19" s="5"/>
      <c r="E19" s="5" t="s">
        <v>25</v>
      </c>
      <c r="F19" s="5"/>
      <c r="G19" s="5"/>
      <c r="H19" s="5" t="s">
        <v>26</v>
      </c>
      <c r="I19" s="5"/>
    </row>
    <row r="20" spans="1:12">
      <c r="B20" s="6">
        <f>K14</f>
        <v>-0.32992365117063338</v>
      </c>
      <c r="C20" s="6">
        <f>L14</f>
        <v>0.79712373051836993</v>
      </c>
      <c r="D20" s="6"/>
      <c r="E20" s="6">
        <f>K14</f>
        <v>-0.32992365117063338</v>
      </c>
      <c r="F20" s="6">
        <f>L14</f>
        <v>0.79712373051836993</v>
      </c>
      <c r="G20" s="6"/>
      <c r="H20" s="6">
        <f>K14</f>
        <v>-0.32992365117063338</v>
      </c>
      <c r="I20" s="6">
        <f>L14</f>
        <v>0.79712373051836993</v>
      </c>
    </row>
    <row r="21" spans="1:12">
      <c r="B21" s="6">
        <f>K15</f>
        <v>0.19083884408551932</v>
      </c>
      <c r="C21" s="6">
        <f>L15</f>
        <v>-0.74482426435868776</v>
      </c>
      <c r="D21" s="6"/>
      <c r="E21" s="6">
        <f>K16</f>
        <v>0.83713342796204637</v>
      </c>
      <c r="F21" s="6">
        <f>L16</f>
        <v>0.24011732244905493</v>
      </c>
      <c r="G21" s="6"/>
      <c r="H21" s="6">
        <f>K17</f>
        <v>-0.69804862087693231</v>
      </c>
      <c r="I21" s="6">
        <f>L17</f>
        <v>-0.2924167886087371</v>
      </c>
    </row>
    <row r="22" spans="1:12">
      <c r="B22" s="5"/>
      <c r="C22" s="5"/>
      <c r="D22" s="5"/>
      <c r="E22" s="5"/>
      <c r="F22" s="5"/>
      <c r="G22" s="5"/>
      <c r="H22" s="5"/>
      <c r="I22" s="5"/>
    </row>
    <row r="23" spans="1:12">
      <c r="B23" s="5" t="s">
        <v>27</v>
      </c>
      <c r="C23" s="5"/>
      <c r="D23" s="5"/>
      <c r="E23" s="5" t="s">
        <v>28</v>
      </c>
      <c r="F23" s="5"/>
      <c r="G23" s="5"/>
      <c r="H23" s="5" t="s">
        <v>29</v>
      </c>
      <c r="I23" s="5"/>
    </row>
    <row r="24" spans="1:12">
      <c r="B24" s="6">
        <f>K15</f>
        <v>0.19083884408551932</v>
      </c>
      <c r="C24" s="6">
        <f>L15</f>
        <v>-0.74482426435868776</v>
      </c>
      <c r="D24" s="6"/>
      <c r="E24" s="6">
        <f>K15</f>
        <v>0.19083884408551932</v>
      </c>
      <c r="F24" s="6">
        <f>L15</f>
        <v>-0.74482426435868776</v>
      </c>
      <c r="G24" s="6"/>
      <c r="H24" s="6">
        <f>K16</f>
        <v>0.83713342796204637</v>
      </c>
      <c r="I24" s="6">
        <f>L16</f>
        <v>0.24011732244905493</v>
      </c>
    </row>
    <row r="25" spans="1:12">
      <c r="B25" s="6">
        <f>K16</f>
        <v>0.83713342796204637</v>
      </c>
      <c r="C25" s="6">
        <f>L16</f>
        <v>0.24011732244905493</v>
      </c>
      <c r="D25" s="6"/>
      <c r="E25" s="6">
        <f>K17</f>
        <v>-0.69804862087693231</v>
      </c>
      <c r="F25" s="6">
        <f>L17</f>
        <v>-0.2924167886087371</v>
      </c>
      <c r="G25" s="6"/>
      <c r="H25" s="6">
        <f>K17</f>
        <v>-0.69804862087693231</v>
      </c>
      <c r="I25" s="6">
        <f>L17</f>
        <v>-0.2924167886087371</v>
      </c>
    </row>
  </sheetData>
  <phoneticPr fontId="2"/>
  <pageMargins left="1" right="1" top="1.6666666666666667" bottom="1.6666666666666667" header="1" footer="1"/>
  <pageSetup paperSize="0" firstPageNumber="4294967295" fitToWidth="0" fitToHeight="0" orientation="portrait" copies="0"/>
  <headerFooter alignWithMargins="0">
    <oddHeader>&amp;L&amp;C&amp;[TAB]&amp;R</oddHeader>
    <oddFooter>&amp;L&amp;CPage &amp;[PAGE]&amp;R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points</vt:lpstr>
      <vt:lpstr>projection</vt:lpstr>
      <vt:lpstr>shapes</vt:lpstr>
      <vt:lpstr>Euler</vt:lpstr>
      <vt:lpstr>rotation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scanner</dc:creator>
  <cp:lastModifiedBy>scanner</cp:lastModifiedBy>
  <dcterms:created xsi:type="dcterms:W3CDTF">2016-05-11T09:04:55Z</dcterms:created>
  <dcterms:modified xsi:type="dcterms:W3CDTF">2016-06-06T06:19:02Z</dcterms:modified>
</cp:coreProperties>
</file>